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8. Agosto 2 2022\05 Solicitudes Documentales\Talento Humano\FR-015 revisado ENVIADO ok ok\"/>
    </mc:Choice>
  </mc:AlternateContent>
  <xr:revisionPtr revIDLastSave="0" documentId="13_ncr:1_{0322BCDF-3C80-443E-B7CC-692E937F49D7}" xr6:coauthVersionLast="47" xr6:coauthVersionMax="47" xr10:uidLastSave="{00000000-0000-0000-0000-000000000000}"/>
  <workbookProtection workbookPassword="F552" lockStructure="1"/>
  <bookViews>
    <workbookView xWindow="-120" yWindow="-120" windowWidth="24240" windowHeight="13140" xr2:uid="{00000000-000D-0000-FFFF-FFFF00000000}"/>
  </bookViews>
  <sheets>
    <sheet name="Formato 1" sheetId="1" r:id="rId1"/>
    <sheet name="Formato 2" sheetId="6" r:id="rId2"/>
    <sheet name="Listas" sheetId="2" state="hidden" r:id="rId3"/>
    <sheet name="COMPETENCIAS" sheetId="7" state="hidden" r:id="rId4"/>
    <sheet name="Denominación del Empleo" sheetId="8" state="hidden" r:id="rId5"/>
    <sheet name="Cod y Gra" sheetId="9" state="hidden" r:id="rId6"/>
    <sheet name="Hoja2" sheetId="11" state="hidden" r:id="rId7"/>
  </sheets>
  <definedNames>
    <definedName name="_xlnm._FilterDatabase" localSheetId="3" hidden="1">COMPETENCIAS!$A$2:$B$16</definedName>
    <definedName name="_xlnm._FilterDatabase" localSheetId="4" hidden="1">'Denominación del Empleo'!$F$2:$I$15</definedName>
    <definedName name="Almacenista_General">'Cod y Gra'!$B$12</definedName>
    <definedName name="ASESOR">'Cod y Gra'!$G$7</definedName>
    <definedName name="ASESOR_COMPORTAMENTAL">COMPETENCIAS!$O$3:$O$6</definedName>
    <definedName name="ASESOR_Conocimiento_del_entorno">COMPETENCIAS!$V$5</definedName>
    <definedName name="ASESOR_Construccion_de_relaciones">COMPETENCIAS!$V$6:$V$7</definedName>
    <definedName name="ASESOR_Experticia">COMPETENCIAS!$V$3:$V$4</definedName>
    <definedName name="ASESOR_Iniciativa">COMPETENCIAS!$V$8:$V$9</definedName>
    <definedName name="ASISTENCIAL">'Cod y Gra'!$G$27:$P$27</definedName>
    <definedName name="ASISTENCIAL_Adaptacion_al_cambio">COMPETENCIAS!$V$89:$V$91</definedName>
    <definedName name="ASISTENCIAL_Colaboracion">COMPETENCIAS!$V$97:$V$99</definedName>
    <definedName name="ASISTENCIAL_Competencia">'Cod y Gra'!$G$31:$G$35</definedName>
    <definedName name="ASISTENCIAL_COMPORTAMENTAL">COMPETENCIAS!$O$28:$O$32</definedName>
    <definedName name="ASISTENCIAL_Disciplina">COMPETENCIAS!$V$92:$V$94</definedName>
    <definedName name="ASISTENCIAL_Manejo_de_la_informacion">COMPETENCIAS!$V$84:$V$88</definedName>
    <definedName name="ASISTENCIAL_Relaciones_interpersonales">COMPETENCIAS!$V$95:$V$96</definedName>
    <definedName name="Auxiliar">'Cod y Gra'!$B$30</definedName>
    <definedName name="Auxiliar_Administrativo">'Cod y Gra'!$B$31</definedName>
    <definedName name="Auxiliar_de_Servicios_Generales">'Cod y Gra'!$B$32</definedName>
    <definedName name="Compromiso_con_la_organización">COMPETENCIAS!$B$14:$B$16</definedName>
    <definedName name="Conductor_Mecánico">'Cod y Gra'!$B$33</definedName>
    <definedName name="Decano">'Cod y Gra'!$B$2</definedName>
    <definedName name="DIRECTIVO">'Cod y Gra'!$G$1:$J$1</definedName>
    <definedName name="DIRECTIVO_COMPORTAMENTAL">COMPETENCIAS!$O$19:$O$22</definedName>
    <definedName name="DIRECTIVO_Direccion_y_desarrollo_personal">COMPETENCIAS!$V$63:$V$69</definedName>
    <definedName name="DIRECTIVO_Liderazgo">COMPETENCIAS!$V$49:$V$55</definedName>
    <definedName name="DIRECTIVO_Planeacion">COMPETENCIAS!$V$56:$V$59</definedName>
    <definedName name="DIRECTIVO_Toma_de_decisiones">COMPETENCIAS!$V$60:$V$62</definedName>
    <definedName name="Director_de_Centro">'Cod y Gra'!$B$13</definedName>
    <definedName name="EJECUTIVO">'Cod y Gra'!$G$11:$I$11</definedName>
    <definedName name="EJECUTIVO_COMPORTAMENTAL">COMPETENCIAS!$O$15:$O$17</definedName>
    <definedName name="EJECUTIVO_Direccion_y_desarrollo_personal">COMPETENCIAS!$V$41:$V$47</definedName>
    <definedName name="EJECUTIVO_Liderazgo_de_grupos_de_trabajo">COMPETENCIAS!$V$32:$V$36</definedName>
    <definedName name="EJECUTIVO_Toma_de_decisiones">COMPETENCIAS!$V$37:$V$40</definedName>
    <definedName name="Jefe_de_División">'Cod y Gra'!$B$14</definedName>
    <definedName name="Jefe_de_Oficina">'Cod y Gra'!$B$15</definedName>
    <definedName name="Jefe_de_Sección">'Cod y Gra'!$B$16</definedName>
    <definedName name="Jefe_Oficina_Asesora">'Cod y Gra'!$B$9</definedName>
    <definedName name="Orientación_a_resultados">COMPETENCIAS!$B$3:$B$5</definedName>
    <definedName name="Orientación_al_usuario_y_al_ciudadano">COMPETENCIAS!$B$6:$B$8</definedName>
    <definedName name="PROFESIONAL">'Cod y Gra'!$G$19:$N$19</definedName>
    <definedName name="PROFESIONAL_Apendizaje_continuo">COMPETENCIAS!$V$11:$V$13</definedName>
    <definedName name="PROFESIONAL_COMPORTAMENTAL">COMPETENCIAS!$O$8:$O$10</definedName>
    <definedName name="PROFESIONAL_Creatividad_e_innovacion">COMPETENCIAS!$V$18:$V$20</definedName>
    <definedName name="Profesional_Especializado">'Cod y Gra'!$B$21</definedName>
    <definedName name="Profesional_Especializado_Personal_a_Cargo">'Cod y Gra'!$B$20</definedName>
    <definedName name="PROFESIONAL_PC">'Cod y Gra'!$G$20:$N$20</definedName>
    <definedName name="PROFESIONAL_PC_COMPORTAMENTAL">COMPETENCIAS!$O$12:$O$13</definedName>
    <definedName name="PROFESIONAL_PC_Liderazgo_de_grupos_de_trabajo">COMPETENCIAS!$V$22:$V$26</definedName>
    <definedName name="PROFESIONAL_PC_Toma_de_decisiones">COMPETENCIAS!$V$27:$V$30</definedName>
    <definedName name="PROFESIONAL_Trabajo_en_equipo_y_colaboracion">COMPETENCIAS!$V$14:$V$17</definedName>
    <definedName name="Profesional_Universitario">'Cod y Gra'!$B$23</definedName>
    <definedName name="Profesional_Universitario_Personal_a_Cargo">'Cod y Gra'!$B$22</definedName>
    <definedName name="Rector">'Cod y Gra'!$B$3</definedName>
    <definedName name="Secretario">'Cod y Gra'!$B$34</definedName>
    <definedName name="Secretario_Ejecutivo">'Cod y Gra'!$B$35</definedName>
    <definedName name="Secretario_General">'Cod y Gra'!$B$4</definedName>
    <definedName name="TECNICO">'Cod y Gra'!$G$23:$Q$23</definedName>
    <definedName name="Técnico">'Cod y Gra'!$B$26</definedName>
    <definedName name="TECNICO_COMPORTAMENTAL">COMPETENCIAS!$O$24:$O$26</definedName>
    <definedName name="TECNICO_Creatividad_e_innovacion">COMPETENCIAS!$V$78:$V$82</definedName>
    <definedName name="TECNICO_Experticia_tecnica">COMPETENCIAS!$V$71:$V$75</definedName>
    <definedName name="TECNICO_Trabajo_en_equipo">COMPETENCIAS!$V$76:$V$77</definedName>
    <definedName name="Tesorero_General">'Cod y Gra'!$B$17</definedName>
    <definedName name="Transparencia">COMPETENCIAS!$B$9:$B$13</definedName>
    <definedName name="Vicerrector">'Cod y Gra'!$B$5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O16" i="1"/>
  <c r="N25" i="1"/>
  <c r="M17" i="7" l="1"/>
  <c r="M16" i="7"/>
  <c r="M15" i="7"/>
  <c r="M4" i="7" l="1"/>
  <c r="M5" i="7"/>
  <c r="M6" i="7"/>
  <c r="M8" i="7"/>
  <c r="M9" i="7"/>
  <c r="M10" i="7"/>
  <c r="M12" i="7"/>
  <c r="M13" i="7"/>
  <c r="M19" i="7"/>
  <c r="M20" i="7"/>
  <c r="M21" i="7"/>
  <c r="M22" i="7"/>
  <c r="M24" i="7"/>
  <c r="M25" i="7"/>
  <c r="M26" i="7"/>
  <c r="M27" i="7"/>
  <c r="M28" i="7"/>
  <c r="M29" i="7"/>
  <c r="M30" i="7"/>
  <c r="M31" i="7"/>
  <c r="M32" i="7"/>
  <c r="M3" i="7"/>
  <c r="C31" i="1" l="1"/>
  <c r="R38" i="6" l="1"/>
  <c r="Q26" i="6"/>
  <c r="R26" i="6"/>
  <c r="R30" i="1" l="1"/>
  <c r="R28" i="1"/>
  <c r="Q32" i="1"/>
  <c r="P32" i="1"/>
  <c r="R23" i="1"/>
  <c r="R24" i="1"/>
  <c r="R22" i="1"/>
  <c r="R32" i="1" l="1"/>
  <c r="Q25" i="1" l="1"/>
  <c r="L13" i="6" s="1"/>
  <c r="P25" i="1"/>
  <c r="C13" i="6" s="1"/>
  <c r="B26" i="6" l="1"/>
  <c r="C26" i="6" s="1"/>
  <c r="R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</author>
    <author>eportega</author>
    <author>Claudia Lucia Ortiz</author>
  </authors>
  <commentList>
    <comment ref="E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Denominación del Empleo</t>
        </r>
      </text>
    </comment>
    <comment ref="H16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Nivel jerárquico
</t>
        </r>
      </text>
    </comment>
    <comment ref="J1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Código
</t>
        </r>
      </text>
    </comment>
    <comment ref="K16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Grado
</t>
        </r>
      </text>
    </comment>
    <comment ref="L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Denominación del Empleo</t>
        </r>
      </text>
    </comment>
    <comment ref="O16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Nivel jerárquico
</t>
        </r>
      </text>
    </comment>
    <comment ref="Q16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Código
</t>
        </r>
      </text>
    </comment>
    <comment ref="R16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Grado
</t>
        </r>
      </text>
    </comment>
    <comment ref="E21" authorId="0" shapeId="0" xr:uid="{00000000-0006-0000-0000-000009000000}">
      <text>
        <r>
          <rPr>
            <sz val="8"/>
            <color indexed="81"/>
            <rFont val="Tahoma"/>
            <family val="2"/>
          </rPr>
          <t>Se construyen las metas para alcanzar los compromisos pactados con las siguiente estructura:
VERBO + OBJETO+ CONDICIONES DE RESULTADO</t>
        </r>
      </text>
    </comment>
    <comment ref="J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Digite la evidencia y el responsable de su aporte.</t>
        </r>
      </text>
    </comment>
    <comment ref="E22" authorId="1" shapeId="0" xr:uid="{00000000-0006-0000-0000-00000B000000}">
      <text>
        <r>
          <rPr>
            <sz val="12"/>
            <color indexed="81"/>
            <rFont val="Tahoma"/>
            <family val="2"/>
          </rPr>
          <t>Se construyen los compromisos con la siguiente estructura:
 VERBO + OBJETO +  CONDICIONES DEL RESULTADO</t>
        </r>
      </text>
    </comment>
    <comment ref="J22" authorId="2" shapeId="0" xr:uid="{00000000-0006-0000-0000-00000C000000}">
      <text>
        <r>
          <rPr>
            <sz val="9"/>
            <color indexed="81"/>
            <rFont val="Tahoma"/>
            <family val="2"/>
          </rPr>
          <t xml:space="preserve">Digite la evidencia y el responsable de su aporte.
</t>
        </r>
      </text>
    </comment>
    <comment ref="E23" authorId="1" shapeId="0" xr:uid="{00000000-0006-0000-0000-00000D000000}">
      <text>
        <r>
          <rPr>
            <sz val="12"/>
            <color indexed="81"/>
            <rFont val="Tahoma"/>
            <family val="2"/>
          </rPr>
          <t>Se construyen los compromisos con la siguiente estructura:
 VERBO + OBJETO +  CONDICIONES DEL RESULTADO</t>
        </r>
      </text>
    </comment>
    <comment ref="J23" authorId="2" shapeId="0" xr:uid="{00000000-0006-0000-0000-00000E000000}">
      <text>
        <r>
          <rPr>
            <sz val="9"/>
            <color indexed="81"/>
            <rFont val="Tahoma"/>
            <family val="2"/>
          </rPr>
          <t xml:space="preserve">Digite la evidencia y el responsable de su aporte.
</t>
        </r>
      </text>
    </comment>
    <comment ref="E24" authorId="1" shapeId="0" xr:uid="{00000000-0006-0000-0000-00000F000000}">
      <text>
        <r>
          <rPr>
            <sz val="12"/>
            <color indexed="81"/>
            <rFont val="Tahoma"/>
            <family val="2"/>
          </rPr>
          <t>Se construyen los compromisos con la siguiente estructura:
 VERBO + OBJETO +  CONDICIONES DEL RESULTADO</t>
        </r>
      </text>
    </comment>
    <comment ref="J24" authorId="2" shapeId="0" xr:uid="{00000000-0006-0000-0000-000010000000}">
      <text>
        <r>
          <rPr>
            <sz val="9"/>
            <color indexed="81"/>
            <rFont val="Tahoma"/>
            <family val="2"/>
          </rPr>
          <t xml:space="preserve">Digite la evidencia y el responsable de su aporte.
</t>
        </r>
      </text>
    </comment>
    <comment ref="N25" authorId="0" shapeId="0" xr:uid="{00000000-0006-0000-0000-000011000000}">
      <text>
        <r>
          <rPr>
            <sz val="9"/>
            <color indexed="81"/>
            <rFont val="Tahoma"/>
            <family val="2"/>
          </rPr>
          <t>La sumatoria debe ser 80</t>
        </r>
      </text>
    </comment>
    <comment ref="F2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Si cambia la competencia por favor actualizar la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Aspectos positivos acorde a la competencia a evaluar</t>
        </r>
      </text>
    </comment>
    <comment ref="L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 Conductas a mejorar.</t>
        </r>
      </text>
    </comment>
    <comment ref="C30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Tener en cuenta el nivel jerárquico para la elección de la competencia</t>
        </r>
      </text>
    </comment>
    <comment ref="F3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Si cambia la competencia por favor actualice la conducta</t>
        </r>
      </text>
    </comment>
    <comment ref="J30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Aspectos positivos acorde a la competencia a evaluar</t>
        </r>
      </text>
    </comment>
    <comment ref="L3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 Conductas a mejorar.</t>
        </r>
      </text>
    </comment>
    <comment ref="R3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df:</t>
        </r>
        <r>
          <rPr>
            <sz val="9"/>
            <color indexed="81"/>
            <rFont val="Tahoma"/>
            <family val="2"/>
          </rPr>
          <t xml:space="preserve">
debe hacer sumatoria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jaime laureano poveda moreno</author>
  </authors>
  <commentList>
    <comment ref="R2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Cuando pueda acceder al Nivel Sobresaliente, escoger en cada caso la opción CUMPLE o NO CUMPLE según corresponda.
</t>
        </r>
      </text>
    </comment>
  </commentList>
</comments>
</file>

<file path=xl/sharedStrings.xml><?xml version="1.0" encoding="utf-8"?>
<sst xmlns="http://schemas.openxmlformats.org/spreadsheetml/2006/main" count="978" uniqueCount="408">
  <si>
    <t>PERÍODO DE EVALUACIÓN</t>
  </si>
  <si>
    <t>DIA</t>
  </si>
  <si>
    <t>MES</t>
  </si>
  <si>
    <t>AÑO</t>
  </si>
  <si>
    <t>al</t>
  </si>
  <si>
    <t>INTERVINIENTES</t>
  </si>
  <si>
    <t>IDENTIFICACIÓN</t>
  </si>
  <si>
    <t>EVALUADO</t>
  </si>
  <si>
    <t>Nombre Completo</t>
  </si>
  <si>
    <t>Documento de Identidad</t>
  </si>
  <si>
    <t>Grado</t>
  </si>
  <si>
    <t>Código</t>
  </si>
  <si>
    <t>PROPÓSITO DEL EMPLEO</t>
  </si>
  <si>
    <t>COMPROMISOS LABORALES</t>
  </si>
  <si>
    <t>Evidencias</t>
  </si>
  <si>
    <t>Evaluación Primer Semestre</t>
  </si>
  <si>
    <t>Evaluación Segundo Semestre</t>
  </si>
  <si>
    <t>TOTAL</t>
  </si>
  <si>
    <t>Competencia</t>
  </si>
  <si>
    <t>Fortalezas</t>
  </si>
  <si>
    <t>Nombre del testigo</t>
  </si>
  <si>
    <t>Firma del testigo</t>
  </si>
  <si>
    <t>Fecha de comunicación</t>
  </si>
  <si>
    <t>Si</t>
  </si>
  <si>
    <t>No</t>
  </si>
  <si>
    <t>Cumplimiento</t>
  </si>
  <si>
    <t>Por calidad y oportunidad</t>
  </si>
  <si>
    <t>Por participación y aprovechamiento de capacitación relacionada con las actividades propias del empleo y que genere un valor agregado para la entidad o la dependencia</t>
  </si>
  <si>
    <t>Por participación en grupos o en actividades que requieren de disposición voluntaria</t>
  </si>
  <si>
    <t>Primera Instancia</t>
  </si>
  <si>
    <t>Confirma</t>
  </si>
  <si>
    <t>Modifica</t>
  </si>
  <si>
    <t>Revoca</t>
  </si>
  <si>
    <t>dd/mm/aa</t>
  </si>
  <si>
    <t>Segunda  Instancia</t>
  </si>
  <si>
    <t>Plan De Mejoramiento</t>
  </si>
  <si>
    <t xml:space="preserve">Dependencia </t>
  </si>
  <si>
    <t>COMPROMISOS  COMPORTAMENTALES</t>
  </si>
  <si>
    <t>EVALUADOR (Jefe Inmediato)</t>
  </si>
  <si>
    <t>CONDUCTAS ASOCIADAS</t>
  </si>
  <si>
    <t>Rectoría</t>
  </si>
  <si>
    <t>Asesor de Rectoría</t>
  </si>
  <si>
    <t>Secretaría General</t>
  </si>
  <si>
    <t>Oficina Asesora Jurídica</t>
  </si>
  <si>
    <t>Oficina de Quejas y Reclamos y Atención Al Ciudadano</t>
  </si>
  <si>
    <t>Oficina Asesora de Control Interno</t>
  </si>
  <si>
    <t>Oficina Asesora de Planeación y Control</t>
  </si>
  <si>
    <t>Oficina Asesora de Asuntos Disciplinarios</t>
  </si>
  <si>
    <t>Oficina Asesora de Sistemas</t>
  </si>
  <si>
    <t>Sección de Actas, Archivo y Microfilmación</t>
  </si>
  <si>
    <t>Centro de Relaciones Interinstitucionales</t>
  </si>
  <si>
    <t>Vicerrectoría Académica</t>
  </si>
  <si>
    <t>Vice. Acad. Fac. Ingeniería</t>
  </si>
  <si>
    <t>Vice. Acad. Fac. Ciencias y Educación</t>
  </si>
  <si>
    <t>Vice. Acad. Fac. Medio Ambiente y Recursos Naturales</t>
  </si>
  <si>
    <t>Vice. Acad. Fac. Tecnológica</t>
  </si>
  <si>
    <t>Vice. Acad. Fac. Artes (ASAB)</t>
  </si>
  <si>
    <t>Vice. Acad. Bienestar Institucional</t>
  </si>
  <si>
    <t>Vice. Acad. IDEXUD</t>
  </si>
  <si>
    <t>Vice. Acad.  ILUD</t>
  </si>
  <si>
    <t>Vice. Acad. IPAZUD</t>
  </si>
  <si>
    <t>Vice. Acad. IEIE</t>
  </si>
  <si>
    <t>Vice. Acad. Centro de Investigaciones y Desarrollo Científico</t>
  </si>
  <si>
    <t>Vice. Acad. Oficina de Docencia</t>
  </si>
  <si>
    <t>Vice. Acad. Sección Biblioteca</t>
  </si>
  <si>
    <t>Vice. Acad. Sección Publicaciones</t>
  </si>
  <si>
    <t>Vice. Acad. Emisora LAUD</t>
  </si>
  <si>
    <t>Vice. Acad. Red de Datos UDNET</t>
  </si>
  <si>
    <t>Vice. Acad. Autoevalución y Acreditación de Alta Calidad</t>
  </si>
  <si>
    <t>Vicerrectoría Administrativa y Financiera</t>
  </si>
  <si>
    <t>Vice. Adm. División de Recursos Financieros</t>
  </si>
  <si>
    <t>Vice. Adm. Sección de Contabilidad</t>
  </si>
  <si>
    <t>Vice. Adm. Sección de Presupuesto</t>
  </si>
  <si>
    <t>Vice. Adm. Sección de Tesorería</t>
  </si>
  <si>
    <t>Vice. Adm. División de Recursos Físicos</t>
  </si>
  <si>
    <t>Vice. Adm. Sección de Compras</t>
  </si>
  <si>
    <t>Vice. Adm. Sección de Almacén General e Inventarios</t>
  </si>
  <si>
    <t>Vice. Adm. División de Recursos Humanos</t>
  </si>
  <si>
    <t>Vice. Adm. Sección de Novedades</t>
  </si>
  <si>
    <t>DEPENDENCIAS</t>
  </si>
  <si>
    <t>Calificación</t>
  </si>
  <si>
    <t>CUMPLIMIENTO</t>
  </si>
  <si>
    <t>CUMPLE</t>
  </si>
  <si>
    <t>NO CUMPLE</t>
  </si>
  <si>
    <t>Período</t>
  </si>
  <si>
    <t>Calificación Definitiva</t>
  </si>
  <si>
    <t>Aporte al cumplimiento de las metas de acreditación, re acreditación y certificación institucional</t>
  </si>
  <si>
    <t>Fecha De Notificación</t>
  </si>
  <si>
    <t>Nivel Jerárquico y Denominación del Empleo</t>
  </si>
  <si>
    <t>Número de radicado</t>
  </si>
  <si>
    <t>Reclamación en única instancia ante la Comisión de Personal</t>
  </si>
  <si>
    <t>Evaluación de la gestión por dependencias</t>
  </si>
  <si>
    <t>Por aportes, propuestas o iniciativas adicionales</t>
  </si>
  <si>
    <t>Por cumplimiento de competencias comportamentales.</t>
  </si>
  <si>
    <t>Fecha de reclamación</t>
  </si>
  <si>
    <t>Decisión de la Comisión</t>
  </si>
  <si>
    <t>FECHA FIJACIÓN DE COMPROMISOS</t>
  </si>
  <si>
    <t>Motivación</t>
  </si>
  <si>
    <t>DÍA</t>
  </si>
  <si>
    <t>NO APLICA</t>
  </si>
  <si>
    <t>¿Es posible acceder a la calificación del nivel sobresaliente?</t>
  </si>
  <si>
    <t>CANTIDAD DE FACTORES DEL NIVEL SOBRESALIENTE CUMPLIDOS</t>
  </si>
  <si>
    <t>COMPETENCIAS COMUNES</t>
  </si>
  <si>
    <t>Cumple con oportunidad en función de estándares, objetivos y metas establecidas por la entidad, las funciones que le son asignadas.</t>
  </si>
  <si>
    <t>Asume la responsabilidad por sus resultados.</t>
  </si>
  <si>
    <t>Realiza todas las acciones necesarias para alcanzar los objetivos propuestos enfrentando los obstáculos que se presentan.</t>
  </si>
  <si>
    <t>Atiende y valora las necesidades y peticiones de los usuarios y de ciudadanos en general.</t>
  </si>
  <si>
    <t>Da respuesta oportuna a las necesidades de los usuarios de conformidad con el servicio que ofrece la entidad.</t>
  </si>
  <si>
    <t>Establece diferentes canales de comunicación con el usuario para conocer sus necesidades y propuestas y responde a las mismas.</t>
  </si>
  <si>
    <t>Proporciona información veraz, objetiva y basada en hechos.</t>
  </si>
  <si>
    <t>Facilita el acceso a la información relacionada con sus responsabilidades y con el servicio a cargo de la entidad en que labora.</t>
  </si>
  <si>
    <t>Demuestra imparcialidad en sus decisiones.</t>
  </si>
  <si>
    <t>Ejecuta sus funciones con base en las normas y criterios aplicables.</t>
  </si>
  <si>
    <t>Utiliza los recursos de la entidad para el desarrollo de las labores y la prestacion del servicio</t>
  </si>
  <si>
    <t>Promueve las metas de la organización y respeta sus normas.</t>
  </si>
  <si>
    <t>Antepone las necesidades de la organización a sus propias necesidades.</t>
  </si>
  <si>
    <t>Demuestra sentido de pertenencia en todas sus actuaciones.</t>
  </si>
  <si>
    <t>Orienta el desarrollo de proyectos especiales para el logro de resultados de la alta dirección.</t>
  </si>
  <si>
    <t>Asesora en materias propias de su campo de conocimiento, emitiendo conceptos, juicios o propuestas ajustados a lineamientos teóricos y técnicos.</t>
  </si>
  <si>
    <t>Comprende el entorno organizacional que enmarca las situaciones objeto de asesoría y lo toma como referente obligado para emitir juicios, conceptos o propuestas a desarrollar</t>
  </si>
  <si>
    <t>Utiliza sus contactos para conseguir objetivos.</t>
  </si>
  <si>
    <t>Interactúa con otros de un modo efectivo y adecuado.</t>
  </si>
  <si>
    <t>Prevé situaciones y alternativas de solución que orientan la toma de decisiones de la alta dirección.</t>
  </si>
  <si>
    <t>Enfrenta los problemas y propone acciones concretas para solucionarlos.</t>
  </si>
  <si>
    <t>Aprende de la experiencia de otros y de la propia.</t>
  </si>
  <si>
    <t>Aplica los conocimientos adquiridos a los desafíos que se presentan en el desarrollo del trabajo.</t>
  </si>
  <si>
    <t>Investiga, indaga y profundiza en los temas de su entorno área de desempeño.</t>
  </si>
  <si>
    <t>Coopera en distintas situaciones y comparte información.</t>
  </si>
  <si>
    <t>Aporta sugerencias, ideas y opiniones.</t>
  </si>
  <si>
    <t>Expresa expectativas positivas del equipo o de los miembros del mismo.</t>
  </si>
  <si>
    <t>Respeta criterios dispares y distintas opiniones del equipo.</t>
  </si>
  <si>
    <t>Ofrece respuestas alternativas.</t>
  </si>
  <si>
    <t>Aprovecha las oportunidades y problemas para dar soluciones novedosas.</t>
  </si>
  <si>
    <t>Inicia acciones para superar los obstáculos y alcanzar metas específicas.</t>
  </si>
  <si>
    <t>Establece los objetivos del grupo de forma clara y equilibrada.</t>
  </si>
  <si>
    <t>Orienta y coordina el trabajo del grupo para la identificación de planes y actividades a seguir.</t>
  </si>
  <si>
    <t>Facilita la colaboración con otras áreas y dependencias.</t>
  </si>
  <si>
    <t>Escucha y tiene en cuenta las opiniones de los integrantes del grupo.</t>
  </si>
  <si>
    <t>Gestiona los recursos necesarios para poder cumplir con las metas propuestas.</t>
  </si>
  <si>
    <t>Elige alternativas de solución efectiva y suficiente para atender los asuntos encomendados.</t>
  </si>
  <si>
    <t>Decide y establece prioridades para el trabajo del grupo.</t>
  </si>
  <si>
    <t>Efectúa cambios en las actividades o en la manera de desarrollar sus responsabilidades cuando detecta dificultades para su realización o mejores prácticas que pueden optimizar el desempeño.</t>
  </si>
  <si>
    <t>Fomenta la participación en la toma de decisiones.</t>
  </si>
  <si>
    <t>NIVEL DIRECTIVO</t>
  </si>
  <si>
    <t>Mantiene a sus colaboradores motivados.</t>
  </si>
  <si>
    <t>Fomenta la comunicación clara, directa y concreta.</t>
  </si>
  <si>
    <t>Constituye y mantiene grupos de trabajo con un desempeño conforme a los estándares.</t>
  </si>
  <si>
    <t>Promueve la eficacia del equipo.</t>
  </si>
  <si>
    <t>Genera un clima positivo y de seguridad en sus colaboradores.</t>
  </si>
  <si>
    <t>Fomenta la participación de todos en los procesos de reflexión y de toma de decisiones.</t>
  </si>
  <si>
    <t>Unifica esfuerzos hacia objetivos y metas institucionales.</t>
  </si>
  <si>
    <t>Establece objetivos claros y concisos, estructurados y coherentes con las metas organizacionales.</t>
  </si>
  <si>
    <t>Traduce los objetivos estratégicos en planes prácticos y factibles.</t>
  </si>
  <si>
    <t>Busca soluciones a los problemas.</t>
  </si>
  <si>
    <t>Distribuye el tiempo con eficiencia.</t>
  </si>
  <si>
    <t>Elige con oportunidad, entre muchas alternativas, los proyectos a realizar.</t>
  </si>
  <si>
    <t>Efectúa cambios complejos y comprometidos en sus actividades o en las funciones que tiene asignadas cuando detecta problemas o dificultades para su realización.</t>
  </si>
  <si>
    <t>Decide en situaciones de alta complejidad e incertidumbre.</t>
  </si>
  <si>
    <t>Identifica necesidades de formación y capacitación y propone acciones para satisfacerlas.</t>
  </si>
  <si>
    <t>Permite niveles de autonomía con el fin de estimular el desarrollo integral del empleado.</t>
  </si>
  <si>
    <t>Delega de manera efectiva sabiendo cuando intervenir y cuando no hacerlo.</t>
  </si>
  <si>
    <t>Hace uso de las habilidades y recurso de su grupo de trabajo para alcanzar las metas y los estándares de productividad.</t>
  </si>
  <si>
    <t>Establece espacios regulares de retroalimentación y reconocimiento del desempeño y sabe manejar hábilmente el bajo desempeño.</t>
  </si>
  <si>
    <t>Tiene en cuenta las opiniones de sus colaboradores.</t>
  </si>
  <si>
    <t>Mantiene con sus colaboradores relaciones de respeto.</t>
  </si>
  <si>
    <t>NIVEL TECNICO</t>
  </si>
  <si>
    <t>Capta y asimila con facilidad conceptos e información.</t>
  </si>
  <si>
    <t>Aplica el conocimiento técnico a las actividades cotidianas.</t>
  </si>
  <si>
    <t>Analiza la información de acuerdo con las necesidades de la organización.</t>
  </si>
  <si>
    <t>Comprende los aspectos técnicos y los aplica al desarrollo de procesos y procedimientos en los que está involucrado.</t>
  </si>
  <si>
    <t>Resuelve problemas utilizando sus conocimientos técnicos de su especialidad y garantizando indicadores y estándares establecidos.</t>
  </si>
  <si>
    <t>Identifica claramente los objetivos del grupo y orienta su trabajo a la consecución de los mismos.</t>
  </si>
  <si>
    <t>Colabora con otros para la realización de actividades y metas grupales.</t>
  </si>
  <si>
    <t>Propone y encuentra formas nuevas y eficaces de hacer las cosas.</t>
  </si>
  <si>
    <t>Es recursivo.</t>
  </si>
  <si>
    <t>Es práctico.</t>
  </si>
  <si>
    <t>Busca nuevas alternativas de solución.</t>
  </si>
  <si>
    <t>Revisa permanentemente los procesos y procedimientos para optimizar los resultados.</t>
  </si>
  <si>
    <t>NIVEL ASISTENCIAL</t>
  </si>
  <si>
    <t>Recoge sólo información imprescindible para el desarrollo de la tarea.</t>
  </si>
  <si>
    <t>Organiza y guarda de forma adecuada la información a su cuidado, teniendo en cuenta las normas legales y de la organización.</t>
  </si>
  <si>
    <t>No hace pública información laboral o de las personas que pueda afectar la organización o las personas.</t>
  </si>
  <si>
    <t>Es capaz de discernir que se puede hacer público y que no.</t>
  </si>
  <si>
    <t>Transmite información oportuna y objetiva.</t>
  </si>
  <si>
    <t>Acepta y se adapta fácilmente los cambios.</t>
  </si>
  <si>
    <t>Responde al cambio con flexibilidad.</t>
  </si>
  <si>
    <t>Promueve el cambio.</t>
  </si>
  <si>
    <t>Realiza los cometidos y tareas del puesto de trabajo.</t>
  </si>
  <si>
    <t>Acepta la supervisión constante.</t>
  </si>
  <si>
    <t>Realiza funciones orientadas a apoyar la acción de otros miembros de la organización.</t>
  </si>
  <si>
    <t>Escucha con interés a las personas y capta las preocupaciones, intereses y necesidades de los demás.</t>
  </si>
  <si>
    <t>Transmite eficazmente las ideas, sentimientos e información impidiendo con ello malos entendidos o situaciones confusas que puedan generar conflictos.</t>
  </si>
  <si>
    <t>Ayuda al logro de los objetivos articulando sus actuaciones con los demás.</t>
  </si>
  <si>
    <t>Cumple los compromisos que adquiere.</t>
  </si>
  <si>
    <t>Facilita la labor de sus superiores y compañeros de trabajo.</t>
  </si>
  <si>
    <t>Denominación</t>
  </si>
  <si>
    <t>Rector</t>
  </si>
  <si>
    <t>Vicerrector</t>
  </si>
  <si>
    <t>Decano</t>
  </si>
  <si>
    <t>Secretario General</t>
  </si>
  <si>
    <t>Director Administrativo</t>
  </si>
  <si>
    <t>Jefe Oficina Asesora</t>
  </si>
  <si>
    <t>Asesor</t>
  </si>
  <si>
    <t xml:space="preserve">Jefe de Oficina </t>
  </si>
  <si>
    <t>Jefe de División</t>
  </si>
  <si>
    <t>Profesional Especializado</t>
  </si>
  <si>
    <t>Director de Centro</t>
  </si>
  <si>
    <t xml:space="preserve"> Tesorero General</t>
  </si>
  <si>
    <t>Almacenista General</t>
  </si>
  <si>
    <t>Jefe de Sección</t>
  </si>
  <si>
    <t>Profesional Universitario</t>
  </si>
  <si>
    <t xml:space="preserve">Profesional Universitario </t>
  </si>
  <si>
    <t>Técnico</t>
  </si>
  <si>
    <t>Auxiliar</t>
  </si>
  <si>
    <t>Auxiliar Administrativo</t>
  </si>
  <si>
    <t>Secretario Ejecutivo</t>
  </si>
  <si>
    <t>Secretario</t>
  </si>
  <si>
    <t>Auxiliar de Servicios Generales</t>
  </si>
  <si>
    <t>Conductor Mecánico</t>
  </si>
  <si>
    <t>NIVELES JERÁRQUICOS</t>
  </si>
  <si>
    <t>DIRECTIVO</t>
  </si>
  <si>
    <t>ASESOR</t>
  </si>
  <si>
    <t>EJECUTIVO</t>
  </si>
  <si>
    <t>PROFESIONAL</t>
  </si>
  <si>
    <t>ASISTENCIAL</t>
  </si>
  <si>
    <t>Directivo</t>
  </si>
  <si>
    <t>Ejecutivo</t>
  </si>
  <si>
    <t>Profesional</t>
  </si>
  <si>
    <t>Asistencial</t>
  </si>
  <si>
    <t>TECNICO</t>
  </si>
  <si>
    <t>PROFESIONAL UNIVERSITARIO</t>
  </si>
  <si>
    <t>NIVEL</t>
  </si>
  <si>
    <t>Grados Directivo</t>
  </si>
  <si>
    <t>Grados Asesor</t>
  </si>
  <si>
    <t>Grados Ejecutivo</t>
  </si>
  <si>
    <t>Grados Profesional</t>
  </si>
  <si>
    <t>Grados Técnico</t>
  </si>
  <si>
    <t>Grado Asistencial</t>
  </si>
  <si>
    <t>_</t>
  </si>
  <si>
    <t xml:space="preserve">Profesional_Universitario </t>
  </si>
  <si>
    <t>Profesional_Especializado</t>
  </si>
  <si>
    <t>Auxiliar_Administrativo</t>
  </si>
  <si>
    <t>Conductor_Mecánico</t>
  </si>
  <si>
    <t>Secretario_Ejecutivo</t>
  </si>
  <si>
    <t>Auxiliar_de_Servicios_Generales</t>
  </si>
  <si>
    <t>Secretario_General</t>
  </si>
  <si>
    <t>Jefe_Oficina_Asesora</t>
  </si>
  <si>
    <t>Almacenista_General</t>
  </si>
  <si>
    <t>Director_de_Centro</t>
  </si>
  <si>
    <t>Jefe_de_División</t>
  </si>
  <si>
    <t xml:space="preserve">Jefe_de_Oficina </t>
  </si>
  <si>
    <t>Jefe_de_Sección</t>
  </si>
  <si>
    <t>Tesorero_General</t>
  </si>
  <si>
    <t>EVALUADOR</t>
  </si>
  <si>
    <t>Realizar las funciones y cumplir los compromisos organizacionales con eficacia y calidad</t>
  </si>
  <si>
    <t>Dirigir las decisiones y acciones a la satisfacción de las necesidades e intereses de los usuarios internos y externos, de conformidad con las responsabilidades públicas asignadas a la entidad</t>
  </si>
  <si>
    <t>Hacer uso responsable y claro de los recursos públicos, eliminando cualquier discrecionalidad indebida en su utilización y garantizar el acceso a la información gubernamental.</t>
  </si>
  <si>
    <t>Alinear el propio comportamiento a las necesidades, prioridades y metas organizacionales</t>
  </si>
  <si>
    <t>Orientación_a_resultados</t>
  </si>
  <si>
    <t>Orientación_al_usuario_y_al_ciudadano</t>
  </si>
  <si>
    <t>Transparencia</t>
  </si>
  <si>
    <t>Compromiso_con_la_organización</t>
  </si>
  <si>
    <t>Comportamental de acuerdo al nivel jerárquico</t>
  </si>
  <si>
    <t>ASISTENCIAL_Competencia</t>
  </si>
  <si>
    <t>Aplicar el conocimiento profesional en la resolucion de problemas y transferirlo a su entorno laboral</t>
  </si>
  <si>
    <t>Experticia</t>
  </si>
  <si>
    <t>Conocer e interpretar la organización, su funcionamiento y sus relaciones políticas y administrativas</t>
  </si>
  <si>
    <t>Conocimiento_del_entorno</t>
  </si>
  <si>
    <t>Construccion_de_relaciones</t>
  </si>
  <si>
    <t xml:space="preserve">Establecer y mantener relaciones cordiales y recíprocas con redes o grupos de personas internas y externas a la organización </t>
  </si>
  <si>
    <t>Iniciativa</t>
  </si>
  <si>
    <t>Anticiparse a los problemas iniciando acciones para superar los obstáculos y alcanzar metas concretas</t>
  </si>
  <si>
    <t>Apendizaje_continuo</t>
  </si>
  <si>
    <t>Trabajo_en_equipo_y_colaboracion</t>
  </si>
  <si>
    <t>Trabajar con otros de forma conjunta y de manera participativa, integrando esfuerzos para la consecución de metas institucionales comunes</t>
  </si>
  <si>
    <t>Creatividad_e_innovacion</t>
  </si>
  <si>
    <t>Generar y desarrollar nuevas ideas, conceptos, métodos y soluciones</t>
  </si>
  <si>
    <t>CON PERSONAL A CARGO</t>
  </si>
  <si>
    <t>Liderazgo_de_grupos_de_trabajo</t>
  </si>
  <si>
    <t>Asumir el rol de orientar y guía de un grupo o equipo de trabajo, utilizando la autoridad con arreglo a las normas y promoviendo la efectividad en la consecución de objetivos y metas institucionales</t>
  </si>
  <si>
    <t>Toma_de_decisiones</t>
  </si>
  <si>
    <t xml:space="preserve"> Elegir entre una o varias alternativas para solucionar un problema y tomar las acciones concretas y consecuentes con la elección realizada.</t>
  </si>
  <si>
    <t>Liderazgo</t>
  </si>
  <si>
    <t>Guiar y dirigir grupos y establecer y mantener la cohesión de grupo necesaria para alcanzar los objetivos organizacionales.</t>
  </si>
  <si>
    <t>Planeacion</t>
  </si>
  <si>
    <t xml:space="preserve"> Determinar eficazmente las metas y prioridades institucionales, identificando las acciones, los responsables, los plazos y los recursos requeridos para alcanzarlas.</t>
  </si>
  <si>
    <t>Elegir entre una o varias alternativas para solucionar un problema o atender una situación, comprometiéndose con acciones concretas y consecuentes con la decisión.</t>
  </si>
  <si>
    <t>Direccion_y_desarrollo_personal</t>
  </si>
  <si>
    <t>Favorecer el aprendizaje y desarrollo de sus colaboradores, articulando las potencialidades y necesidades individuales con las de la organización para optimizar la calidad de las contribuciones de los equipos de trabajo y de las personas, en el cumplimiento de los objetivos y metas organizacionales presentes y futuras.</t>
  </si>
  <si>
    <t>Experticia_tecnica</t>
  </si>
  <si>
    <t>Entender y aplicar los conocimientos técnicos del área de desempeño y mantenerlos actualizados</t>
  </si>
  <si>
    <t>Trabajo_en_equipo</t>
  </si>
  <si>
    <t>Trabajar con otros para conseguir metas comunes</t>
  </si>
  <si>
    <t>Presentar ideas y métodos novedosos y concretarlos en acciones</t>
  </si>
  <si>
    <t>Manejo_de_la_informacion</t>
  </si>
  <si>
    <t>Manejar con respeto las informaciones personales e institucionales de que dispone.</t>
  </si>
  <si>
    <t>Adaptacion_al_cambio</t>
  </si>
  <si>
    <t>Enfrentarse con flexibilidad y versatilidad a situaciones nuevas para aceptar los cambios positiva y constructivamente.</t>
  </si>
  <si>
    <t>Disciplina</t>
  </si>
  <si>
    <t>Adaptarse a las políticas institucionales y buscar información de los cambios en la autoridad competente.</t>
  </si>
  <si>
    <t>Relaciones_interpersonales</t>
  </si>
  <si>
    <t>Establecer y mantener relaciones de trabajo amistosas y positivas, basadas en la comunicación abierta y fluida y en el respeto por los demás.</t>
  </si>
  <si>
    <t>Colaboracion</t>
  </si>
  <si>
    <t>Cooperar con los demás con el fin de alcanzar los objetivos institucionales</t>
  </si>
  <si>
    <t>Evaluación anual u ordinaria</t>
  </si>
  <si>
    <t>Evaluación parcial</t>
  </si>
  <si>
    <t>Profesional_Especializado_Personal_a_Cargo</t>
  </si>
  <si>
    <t>Profesional_Universitario_Personal_a_Cargo</t>
  </si>
  <si>
    <t>PROFESIONAL_PC</t>
  </si>
  <si>
    <t>Grados Profesional_pc</t>
  </si>
  <si>
    <t xml:space="preserve">Profesional_Universitario_Personal_a_Cargo </t>
  </si>
  <si>
    <t>Metas para alcanzar los compromisos laborales pactados</t>
  </si>
  <si>
    <t>ASESOR_Experticia</t>
  </si>
  <si>
    <t>ASESOR_Conocimiento_del_entorno</t>
  </si>
  <si>
    <t>ASESOR_Construccion_de_relaciones</t>
  </si>
  <si>
    <t>ASESOR_Iniciativa</t>
  </si>
  <si>
    <t>PROFESIONAL_</t>
  </si>
  <si>
    <t>PROFESIONAL_Apendizaje_continuo</t>
  </si>
  <si>
    <t>PROFESIONAL_Trabajo_en_equipo_y_colaboracion</t>
  </si>
  <si>
    <t>PROFESIONAL_Creatividad_e_innovacion</t>
  </si>
  <si>
    <t>_CON PERSONAL A CARGO</t>
  </si>
  <si>
    <t>PROFESIONAL_PC_Liderazgo_de_grupos_de_trabajo</t>
  </si>
  <si>
    <t>PROFESIONAL_PC_Toma_de_decisiones</t>
  </si>
  <si>
    <t>DIRECTIVO_Liderazgo</t>
  </si>
  <si>
    <t>DIRECTIVO_Planeacion</t>
  </si>
  <si>
    <t>DIRECTIVO_Toma_de_decisiones</t>
  </si>
  <si>
    <t>DIRECTIVO_Direccion_y_desarrollo_personal</t>
  </si>
  <si>
    <t>_NIVEL TECNICO</t>
  </si>
  <si>
    <t>TECNICO_Experticia_tecnica</t>
  </si>
  <si>
    <t>TECNICO_Trabajo_en_equipo</t>
  </si>
  <si>
    <t>TECNICO_Creatividad_e_innovacion</t>
  </si>
  <si>
    <t>_NIVEL ASISTENCIAL</t>
  </si>
  <si>
    <t>ASISTENCIAL_Manejo_de_la_informacion</t>
  </si>
  <si>
    <t>ASISTENCIAL_Adaptacion_al_cambio</t>
  </si>
  <si>
    <t>ASISTENCIAL_Disciplina</t>
  </si>
  <si>
    <t>ASISTENCIAL_Relaciones_interpersonales</t>
  </si>
  <si>
    <t>ASISTENCIAL_Colaboracion</t>
  </si>
  <si>
    <t>COMPETENCIAS POR NIVEL JERÁRQUICO</t>
  </si>
  <si>
    <t>CONDUCTAS POR NIVEL JERÁRQUICO</t>
  </si>
  <si>
    <t>Compromisos laborales pactados</t>
  </si>
  <si>
    <t>Motivación de la decisión</t>
  </si>
  <si>
    <t>Seleccione</t>
  </si>
  <si>
    <t>Denominación del Empleo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</si>
  <si>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</si>
  <si>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</si>
  <si>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</si>
  <si>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</si>
  <si>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</si>
  <si>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</si>
  <si>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</si>
  <si>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</si>
  <si>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</si>
  <si>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</si>
  <si>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</si>
  <si>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</si>
  <si>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NIVEL EJECUTIVO</t>
  </si>
  <si>
    <t>EJECUTIVO_Liderazgo_de_grupos_de_trabajo</t>
  </si>
  <si>
    <t>EJECUTIVO_Toma_de_decisiones</t>
  </si>
  <si>
    <t>EJECUTIVO_Direccion_y_desarrollo_personal</t>
  </si>
  <si>
    <t>Proceso: Gestión y Desarrollo del Talento Humano</t>
  </si>
  <si>
    <t>Código: GDTH-PR-002-FR-015</t>
  </si>
  <si>
    <t>FORMATO: FIJACIÓN DE COMPROMISOS LABORALES Y COMPORTAMENTALES</t>
  </si>
  <si>
    <t>FIJACIÓN DE COMPROMISOS LABORALES Y COMPORTAMENTALES</t>
  </si>
  <si>
    <t>EVALUACION</t>
  </si>
  <si>
    <t>Primer Semestre</t>
  </si>
  <si>
    <t>Segundo Semestre</t>
  </si>
  <si>
    <t>Puntaje Evaluación 1er Semestre</t>
  </si>
  <si>
    <t>Puntaje Evaluación 2do Semestre</t>
  </si>
  <si>
    <t>Macroproceso: Gestión de Recursos</t>
  </si>
  <si>
    <t>Renuencia del evaluado para firmar la fijación de compromisos</t>
  </si>
  <si>
    <t>Fecha</t>
  </si>
  <si>
    <t>Firma del Funcionario Evaluado</t>
  </si>
  <si>
    <t>Firma del Jefe Inmediato</t>
  </si>
  <si>
    <t>Firma del funcionario evaluado</t>
  </si>
  <si>
    <t>Aspectos a corregir</t>
  </si>
  <si>
    <t>Conducta asociada</t>
  </si>
  <si>
    <t>Tipo de competencia</t>
  </si>
  <si>
    <t>Comunes a los funcionarios</t>
  </si>
  <si>
    <t>Puntuación de cumplimiento a alcanzar</t>
  </si>
  <si>
    <t>ELABORÓ</t>
  </si>
  <si>
    <t>REVISÓ</t>
  </si>
  <si>
    <t>APROBÓ</t>
  </si>
  <si>
    <t xml:space="preserve">Nombre: 
Cargo: 
Fecha:                                                                                                                             </t>
  </si>
  <si>
    <t xml:space="preserve">Nombre: 
Cargo: 
Fecha: </t>
  </si>
  <si>
    <t>Observaciones</t>
  </si>
  <si>
    <t>Nombre del funcionario notificado</t>
  </si>
  <si>
    <t>Nombre del funcionario notificador</t>
  </si>
  <si>
    <t>Firma del funcionario notificado</t>
  </si>
  <si>
    <t>Acción de mejoramiento</t>
  </si>
  <si>
    <t>Fecha diligenciamiento</t>
  </si>
  <si>
    <t>Calificación definitiva</t>
  </si>
  <si>
    <t>Acceso al nivel sobresaliente</t>
  </si>
  <si>
    <t>Factores del nivel sobresaliente</t>
  </si>
  <si>
    <t>Motivación de la calificación definitiva</t>
  </si>
  <si>
    <t>Interpone recursos</t>
  </si>
  <si>
    <t>Decisión de los recursos</t>
  </si>
  <si>
    <t>Evaluación del periodo de prueba</t>
  </si>
  <si>
    <t>Por  iniciativas  tendientes  a acciones  proactivas en las actividades que cumplió</t>
  </si>
  <si>
    <t>Calificación definitiva en Firme</t>
  </si>
  <si>
    <t>Evaluación del período de prueba</t>
  </si>
  <si>
    <t>Puntuación de cumplimiento pactado</t>
  </si>
  <si>
    <t>Firma del Jefe inmediato</t>
  </si>
  <si>
    <t xml:space="preserve">Fecha de aprobación: </t>
  </si>
  <si>
    <t>Versión: 02</t>
  </si>
  <si>
    <t xml:space="preserve">Nombre: </t>
  </si>
  <si>
    <t xml:space="preserve">Cargo: </t>
  </si>
  <si>
    <t xml:space="preserve">Fecha:                                                                                                                             </t>
  </si>
  <si>
    <t>Fecha de aprobación: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</si>
</sst>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2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1"/>
      <name val="Tahoma"/>
      <family val="2"/>
    </font>
    <font>
      <sz val="11"/>
      <name val="Calibri"/>
      <family val="2"/>
      <scheme val="minor"/>
    </font>
    <font>
      <sz val="9"/>
      <name val="Century Gothic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0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10" fillId="0" borderId="2" xfId="0" applyFont="1" applyBorder="1" applyAlignment="1"/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8" xfId="0" applyFont="1" applyBorder="1"/>
    <xf numFmtId="0" fontId="0" fillId="0" borderId="8" xfId="0" applyBorder="1"/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5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>
      <alignment horizontal="center"/>
    </xf>
    <xf numFmtId="0" fontId="20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protection locked="0"/>
    </xf>
    <xf numFmtId="0" fontId="0" fillId="3" borderId="1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3" borderId="15" xfId="0" applyFont="1" applyFill="1" applyBorder="1" applyAlignment="1"/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/>
    <xf numFmtId="0" fontId="0" fillId="0" borderId="0" xfId="0" applyFont="1" applyAlignment="1">
      <alignment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>
      <alignment horizontal="center" vertical="top"/>
    </xf>
    <xf numFmtId="0" fontId="25" fillId="0" borderId="2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2" xfId="0" applyNumberFormat="1" applyFont="1" applyFill="1" applyBorder="1" applyAlignment="1" applyProtection="1">
      <alignment horizontal="center" vertical="center" wrapText="1"/>
      <protection hidden="1"/>
    </xf>
    <xf numFmtId="9" fontId="20" fillId="2" borderId="2" xfId="0" applyNumberFormat="1" applyFont="1" applyFill="1" applyBorder="1" applyAlignment="1" applyProtection="1">
      <alignment horizontal="right" vertical="center" wrapText="1"/>
    </xf>
    <xf numFmtId="1" fontId="18" fillId="0" borderId="2" xfId="2" applyNumberFormat="1" applyFont="1" applyFill="1" applyBorder="1" applyAlignment="1" applyProtection="1">
      <alignment horizontal="center" vertical="center"/>
      <protection hidden="1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 applyProtection="1">
      <alignment horizontal="center" vertical="top" wrapText="1"/>
      <protection locked="0"/>
    </xf>
    <xf numFmtId="164" fontId="0" fillId="2" borderId="2" xfId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5" fillId="2" borderId="2" xfId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 wrapText="1"/>
    </xf>
    <xf numFmtId="1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 applyProtection="1">
      <alignment horizontal="center" vertical="center"/>
    </xf>
    <xf numFmtId="1" fontId="2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" xfId="0" applyFont="1" applyFill="1" applyBorder="1" applyAlignment="1">
      <alignment vertical="center"/>
    </xf>
    <xf numFmtId="0" fontId="18" fillId="3" borderId="2" xfId="0" applyFont="1" applyFill="1" applyBorder="1" applyAlignment="1" applyProtection="1">
      <alignment horizontal="center" vertical="center" textRotation="9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2" fillId="2" borderId="8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9" fontId="20" fillId="0" borderId="2" xfId="0" applyNumberFormat="1" applyFont="1" applyFill="1" applyBorder="1" applyAlignment="1" applyProtection="1">
      <alignment horizontal="right" vertic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 hidden="1"/>
    </xf>
    <xf numFmtId="0" fontId="18" fillId="2" borderId="2" xfId="0" applyFont="1" applyFill="1" applyBorder="1" applyAlignment="1" applyProtection="1">
      <alignment horizontal="justify" vertical="center" wrapText="1"/>
      <protection locked="0"/>
    </xf>
    <xf numFmtId="0" fontId="0" fillId="2" borderId="2" xfId="0" applyFont="1" applyFill="1" applyBorder="1" applyAlignment="1" applyProtection="1">
      <alignment horizontal="justify" vertical="center" wrapText="1"/>
      <protection locked="0"/>
    </xf>
    <xf numFmtId="0" fontId="0" fillId="0" borderId="2" xfId="0" applyFont="1" applyFill="1" applyBorder="1" applyAlignment="1" applyProtection="1">
      <alignment horizontal="justify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wrapText="1"/>
    </xf>
    <xf numFmtId="0" fontId="18" fillId="3" borderId="2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vertical="top" wrapText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3" borderId="2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/>
      <protection locked="0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CCFF"/>
      <color rgb="FFFFFF99"/>
      <color rgb="FF6699FF"/>
      <color rgb="FF3399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675254</xdr:colOff>
      <xdr:row>32</xdr:row>
      <xdr:rowOff>649745</xdr:rowOff>
    </xdr:from>
    <xdr:to>
      <xdr:col>10</xdr:col>
      <xdr:colOff>306158</xdr:colOff>
      <xdr:row>32</xdr:row>
      <xdr:rowOff>797384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06683" y="9113388"/>
          <a:ext cx="392904" cy="14763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9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SI</a:t>
          </a:r>
        </a:p>
      </xdr:txBody>
    </xdr:sp>
    <xdr:clientData/>
  </xdr:twoCellAnchor>
  <xdr:twoCellAnchor>
    <xdr:from>
      <xdr:col>10</xdr:col>
      <xdr:colOff>472848</xdr:colOff>
      <xdr:row>32</xdr:row>
      <xdr:rowOff>636137</xdr:rowOff>
    </xdr:from>
    <xdr:to>
      <xdr:col>11</xdr:col>
      <xdr:colOff>122464</xdr:colOff>
      <xdr:row>32</xdr:row>
      <xdr:rowOff>793293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66277" y="9099780"/>
          <a:ext cx="411616" cy="157156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9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  <xdr:twoCellAnchor>
    <xdr:from>
      <xdr:col>0</xdr:col>
      <xdr:colOff>214475</xdr:colOff>
      <xdr:row>1</xdr:row>
      <xdr:rowOff>15921</xdr:rowOff>
    </xdr:from>
    <xdr:to>
      <xdr:col>2</xdr:col>
      <xdr:colOff>585107</xdr:colOff>
      <xdr:row>3</xdr:row>
      <xdr:rowOff>357275</xdr:rowOff>
    </xdr:to>
    <xdr:pic>
      <xdr:nvPicPr>
        <xdr:cNvPr id="9" name="10 Imagen" descr="D:\Users\aplaneacion3\Documents\Desktop\Boris\Escudo UDFJC.png">
          <a:extLst>
            <a:ext uri="{FF2B5EF4-FFF2-40B4-BE49-F238E27FC236}">
              <a16:creationId xmlns:a16="http://schemas.microsoft.com/office/drawing/2014/main" id="{847AF284-0EA7-49DF-A58F-04D3706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475" y="206421"/>
          <a:ext cx="1408857" cy="114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68035</xdr:colOff>
      <xdr:row>1</xdr:row>
      <xdr:rowOff>367394</xdr:rowOff>
    </xdr:from>
    <xdr:to>
      <xdr:col>17</xdr:col>
      <xdr:colOff>1197429</xdr:colOff>
      <xdr:row>3</xdr:row>
      <xdr:rowOff>152310</xdr:rowOff>
    </xdr:to>
    <xdr:pic>
      <xdr:nvPicPr>
        <xdr:cNvPr id="10" name="12 Imagen" descr="D:\Users\aplaneacion3\Documents\Desktop\Boris\SIGUD\Logo SIGUD.jpg">
          <a:extLst>
            <a:ext uri="{FF2B5EF4-FFF2-40B4-BE49-F238E27FC236}">
              <a16:creationId xmlns:a16="http://schemas.microsoft.com/office/drawing/2014/main" id="{DA9C1A15-10FF-4828-BF93-76A61561FE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4" t="17105" r="9218" b="21052"/>
        <a:stretch/>
      </xdr:blipFill>
      <xdr:spPr bwMode="auto">
        <a:xfrm>
          <a:off x="12586606" y="666751"/>
          <a:ext cx="2095502" cy="62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292553</xdr:colOff>
      <xdr:row>35</xdr:row>
      <xdr:rowOff>23812</xdr:rowOff>
    </xdr:from>
    <xdr:to>
      <xdr:col>7</xdr:col>
      <xdr:colOff>471146</xdr:colOff>
      <xdr:row>36</xdr:row>
      <xdr:rowOff>119061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74696" y="6895419"/>
          <a:ext cx="940593" cy="285749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>
              <a:solidFill>
                <a:schemeClr val="tx1"/>
              </a:solidFill>
            </a:rPr>
            <a:t>SI</a:t>
          </a:r>
        </a:p>
      </xdr:txBody>
    </xdr:sp>
    <xdr:clientData/>
  </xdr:twoCellAnchor>
  <xdr:twoCellAnchor>
    <xdr:from>
      <xdr:col>8</xdr:col>
      <xdr:colOff>301060</xdr:colOff>
      <xdr:row>35</xdr:row>
      <xdr:rowOff>11906</xdr:rowOff>
    </xdr:from>
    <xdr:to>
      <xdr:col>9</xdr:col>
      <xdr:colOff>479653</xdr:colOff>
      <xdr:row>36</xdr:row>
      <xdr:rowOff>107155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07203" y="6883513"/>
          <a:ext cx="940593" cy="285749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>
              <a:solidFill>
                <a:schemeClr val="tx1"/>
              </a:solidFill>
            </a:rPr>
            <a:t>NO</a:t>
          </a:r>
        </a:p>
      </xdr:txBody>
    </xdr:sp>
    <xdr:clientData/>
  </xdr:twoCellAnchor>
  <xdr:twoCellAnchor>
    <xdr:from>
      <xdr:col>0</xdr:col>
      <xdr:colOff>214475</xdr:colOff>
      <xdr:row>1</xdr:row>
      <xdr:rowOff>15921</xdr:rowOff>
    </xdr:from>
    <xdr:to>
      <xdr:col>2</xdr:col>
      <xdr:colOff>585107</xdr:colOff>
      <xdr:row>3</xdr:row>
      <xdr:rowOff>357275</xdr:rowOff>
    </xdr:to>
    <xdr:pic>
      <xdr:nvPicPr>
        <xdr:cNvPr id="5" name="10 Imagen" descr="D:\Users\aplaneacion3\Documents\Desktop\Boris\Escudo UDFJC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475" y="206421"/>
          <a:ext cx="1404775" cy="1130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136070</xdr:colOff>
      <xdr:row>1</xdr:row>
      <xdr:rowOff>326573</xdr:rowOff>
    </xdr:from>
    <xdr:to>
      <xdr:col>18</xdr:col>
      <xdr:colOff>625929</xdr:colOff>
      <xdr:row>3</xdr:row>
      <xdr:rowOff>218303</xdr:rowOff>
    </xdr:to>
    <xdr:pic>
      <xdr:nvPicPr>
        <xdr:cNvPr id="6" name="12 Imagen" descr="D:\Users\aplaneacion3\Documents\Desktop\Boris\SIGUD\Logo SIGUD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4" t="17105" r="9218" b="21052"/>
        <a:stretch/>
      </xdr:blipFill>
      <xdr:spPr bwMode="auto">
        <a:xfrm>
          <a:off x="12287249" y="517073"/>
          <a:ext cx="2013859" cy="680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zoomScale="70" zoomScaleNormal="70" workbookViewId="0">
      <selection activeCell="N4" sqref="N4:P4"/>
    </sheetView>
  </sheetViews>
  <sheetFormatPr baseColWidth="10" defaultRowHeight="15" zeroHeight="1" x14ac:dyDescent="0.25"/>
  <cols>
    <col min="1" max="1" width="8.140625" style="3" customWidth="1"/>
    <col min="2" max="2" width="10" style="3" customWidth="1"/>
    <col min="3" max="3" width="11.42578125" style="3"/>
    <col min="4" max="4" width="10" style="3" customWidth="1"/>
    <col min="5" max="5" width="12.5703125" style="3" customWidth="1"/>
    <col min="6" max="10" width="11.42578125" style="3"/>
    <col min="11" max="11" width="11.42578125" style="3" customWidth="1"/>
    <col min="12" max="13" width="11.42578125" style="3"/>
    <col min="14" max="14" width="14.7109375" style="3" customWidth="1"/>
    <col min="15" max="15" width="13.85546875" style="3" customWidth="1"/>
    <col min="16" max="16" width="15.42578125" style="3" customWidth="1"/>
    <col min="17" max="17" width="14.42578125" style="3" customWidth="1"/>
    <col min="18" max="18" width="19" style="3" customWidth="1"/>
    <col min="19" max="16384" width="11.42578125" style="3"/>
  </cols>
  <sheetData>
    <row r="1" spans="1:18" ht="23.25" customHeight="1" x14ac:dyDescent="0.25"/>
    <row r="2" spans="1:18" ht="33" customHeight="1" x14ac:dyDescent="0.25">
      <c r="A2" s="97"/>
      <c r="B2" s="97"/>
      <c r="C2" s="97"/>
      <c r="D2" s="104" t="s">
        <v>361</v>
      </c>
      <c r="E2" s="104"/>
      <c r="F2" s="104"/>
      <c r="G2" s="104"/>
      <c r="H2" s="104"/>
      <c r="I2" s="104"/>
      <c r="J2" s="104"/>
      <c r="K2" s="104"/>
      <c r="L2" s="104"/>
      <c r="M2" s="104"/>
      <c r="N2" s="105" t="s">
        <v>360</v>
      </c>
      <c r="O2" s="105"/>
      <c r="P2" s="105"/>
      <c r="Q2" s="107"/>
      <c r="R2" s="108"/>
    </row>
    <row r="3" spans="1:18" ht="33" customHeight="1" x14ac:dyDescent="0.25">
      <c r="A3" s="97"/>
      <c r="B3" s="97"/>
      <c r="C3" s="97"/>
      <c r="D3" s="106" t="s">
        <v>368</v>
      </c>
      <c r="E3" s="106"/>
      <c r="F3" s="106"/>
      <c r="G3" s="106"/>
      <c r="H3" s="106"/>
      <c r="I3" s="106"/>
      <c r="J3" s="106"/>
      <c r="K3" s="106"/>
      <c r="L3" s="106"/>
      <c r="M3" s="106"/>
      <c r="N3" s="105" t="s">
        <v>403</v>
      </c>
      <c r="O3" s="105"/>
      <c r="P3" s="105"/>
      <c r="Q3" s="109"/>
      <c r="R3" s="110"/>
    </row>
    <row r="4" spans="1:18" ht="33" customHeight="1" x14ac:dyDescent="0.25">
      <c r="A4" s="97"/>
      <c r="B4" s="97"/>
      <c r="C4" s="97"/>
      <c r="D4" s="106" t="s">
        <v>359</v>
      </c>
      <c r="E4" s="106"/>
      <c r="F4" s="106"/>
      <c r="G4" s="106"/>
      <c r="H4" s="106"/>
      <c r="I4" s="106"/>
      <c r="J4" s="106"/>
      <c r="K4" s="106"/>
      <c r="L4" s="106"/>
      <c r="M4" s="106"/>
      <c r="N4" s="105" t="s">
        <v>407</v>
      </c>
      <c r="O4" s="105"/>
      <c r="P4" s="105"/>
      <c r="Q4" s="111"/>
      <c r="R4" s="112"/>
    </row>
    <row r="5" spans="1:18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18" x14ac:dyDescent="0.25">
      <c r="A6" s="98" t="s">
        <v>362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s="71" customFormat="1" x14ac:dyDescent="0.25">
      <c r="A7" s="87" t="s">
        <v>399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61"/>
    </row>
    <row r="8" spans="1:18" s="71" customFormat="1" x14ac:dyDescent="0.25">
      <c r="A8" s="87" t="s">
        <v>304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61"/>
    </row>
    <row r="9" spans="1:18" s="71" customFormat="1" x14ac:dyDescent="0.25">
      <c r="A9" s="87" t="s">
        <v>305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61"/>
    </row>
    <row r="10" spans="1:18" s="71" customFormat="1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18" s="71" customFormat="1" ht="16.5" customHeight="1" x14ac:dyDescent="0.25">
      <c r="A11" s="117" t="s">
        <v>0</v>
      </c>
      <c r="B11" s="126"/>
      <c r="C11" s="126"/>
      <c r="D11" s="126"/>
      <c r="E11" s="72" t="s">
        <v>1</v>
      </c>
      <c r="F11" s="72" t="s">
        <v>2</v>
      </c>
      <c r="G11" s="72" t="s">
        <v>3</v>
      </c>
      <c r="H11" s="117" t="s">
        <v>4</v>
      </c>
      <c r="I11" s="72" t="s">
        <v>1</v>
      </c>
      <c r="J11" s="72" t="s">
        <v>2</v>
      </c>
      <c r="K11" s="72" t="s">
        <v>3</v>
      </c>
      <c r="L11" s="117" t="s">
        <v>96</v>
      </c>
      <c r="M11" s="117"/>
      <c r="N11" s="117"/>
      <c r="O11" s="117"/>
      <c r="P11" s="72" t="s">
        <v>1</v>
      </c>
      <c r="Q11" s="72" t="s">
        <v>2</v>
      </c>
      <c r="R11" s="72" t="s">
        <v>3</v>
      </c>
    </row>
    <row r="12" spans="1:18" s="71" customFormat="1" x14ac:dyDescent="0.25">
      <c r="A12" s="126"/>
      <c r="B12" s="126"/>
      <c r="C12" s="126"/>
      <c r="D12" s="126"/>
      <c r="E12" s="73"/>
      <c r="F12" s="73"/>
      <c r="G12" s="73"/>
      <c r="H12" s="117"/>
      <c r="I12" s="73"/>
      <c r="J12" s="73"/>
      <c r="K12" s="73"/>
      <c r="L12" s="117"/>
      <c r="M12" s="117"/>
      <c r="N12" s="117"/>
      <c r="O12" s="117"/>
      <c r="P12" s="73"/>
      <c r="Q12" s="73"/>
      <c r="R12" s="73"/>
    </row>
    <row r="13" spans="1:18" s="71" customFormat="1" ht="15.75" customHeight="1" x14ac:dyDescent="0.25">
      <c r="A13" s="127" t="s">
        <v>5</v>
      </c>
      <c r="B13" s="118" t="s">
        <v>6</v>
      </c>
      <c r="C13" s="118"/>
      <c r="D13" s="118"/>
      <c r="E13" s="129" t="s">
        <v>7</v>
      </c>
      <c r="F13" s="129"/>
      <c r="G13" s="129"/>
      <c r="H13" s="129"/>
      <c r="I13" s="129"/>
      <c r="J13" s="129"/>
      <c r="K13" s="130"/>
      <c r="L13" s="128" t="s">
        <v>38</v>
      </c>
      <c r="M13" s="128"/>
      <c r="N13" s="128"/>
      <c r="O13" s="128"/>
      <c r="P13" s="128"/>
      <c r="Q13" s="128"/>
      <c r="R13" s="128"/>
    </row>
    <row r="14" spans="1:18" s="71" customFormat="1" ht="19.5" customHeight="1" x14ac:dyDescent="0.25">
      <c r="A14" s="127"/>
      <c r="B14" s="118" t="s">
        <v>8</v>
      </c>
      <c r="C14" s="118"/>
      <c r="D14" s="118"/>
      <c r="E14" s="131" t="s">
        <v>7</v>
      </c>
      <c r="F14" s="132"/>
      <c r="G14" s="132"/>
      <c r="H14" s="132"/>
      <c r="I14" s="132"/>
      <c r="J14" s="132"/>
      <c r="K14" s="133"/>
      <c r="L14" s="122" t="s">
        <v>38</v>
      </c>
      <c r="M14" s="122"/>
      <c r="N14" s="122"/>
      <c r="O14" s="122"/>
      <c r="P14" s="122"/>
      <c r="Q14" s="122"/>
      <c r="R14" s="122"/>
    </row>
    <row r="15" spans="1:18" s="71" customFormat="1" ht="19.5" customHeight="1" x14ac:dyDescent="0.25">
      <c r="A15" s="127"/>
      <c r="B15" s="118" t="s">
        <v>9</v>
      </c>
      <c r="C15" s="118"/>
      <c r="D15" s="118"/>
      <c r="E15" s="134" t="s">
        <v>7</v>
      </c>
      <c r="F15" s="134"/>
      <c r="G15" s="134"/>
      <c r="H15" s="134"/>
      <c r="I15" s="134"/>
      <c r="J15" s="134"/>
      <c r="K15" s="135"/>
      <c r="L15" s="122" t="s">
        <v>38</v>
      </c>
      <c r="M15" s="122"/>
      <c r="N15" s="122"/>
      <c r="O15" s="122"/>
      <c r="P15" s="122"/>
      <c r="Q15" s="122"/>
      <c r="R15" s="122"/>
    </row>
    <row r="16" spans="1:18" s="71" customFormat="1" ht="32.25" customHeight="1" x14ac:dyDescent="0.25">
      <c r="A16" s="127"/>
      <c r="B16" s="118" t="s">
        <v>88</v>
      </c>
      <c r="C16" s="118"/>
      <c r="D16" s="118"/>
      <c r="E16" s="140" t="s">
        <v>342</v>
      </c>
      <c r="F16" s="141"/>
      <c r="G16" s="141"/>
      <c r="H16" s="142" t="str">
        <f>IFERROR(VLOOKUP(E16,'Denominación del Empleo'!$A$3:$D$24,4,0),"Nivel Jerárquico")</f>
        <v>Nivel Jerárquico</v>
      </c>
      <c r="I16" s="142"/>
      <c r="J16" s="79" t="s">
        <v>11</v>
      </c>
      <c r="K16" s="79" t="s">
        <v>10</v>
      </c>
      <c r="L16" s="139" t="s">
        <v>342</v>
      </c>
      <c r="M16" s="139"/>
      <c r="N16" s="139"/>
      <c r="O16" s="138" t="str">
        <f>IFERROR(VLOOKUP(L16,'Denominación del Empleo'!$F$3:$I$15,4,0),"Nivel Jerárquico")</f>
        <v>Nivel Jerárquico</v>
      </c>
      <c r="P16" s="138"/>
      <c r="Q16" s="80" t="s">
        <v>11</v>
      </c>
      <c r="R16" s="80" t="s">
        <v>10</v>
      </c>
    </row>
    <row r="17" spans="1:18" s="71" customFormat="1" ht="20.25" customHeight="1" x14ac:dyDescent="0.25">
      <c r="A17" s="127"/>
      <c r="B17" s="118" t="s">
        <v>36</v>
      </c>
      <c r="C17" s="118"/>
      <c r="D17" s="118"/>
      <c r="E17" s="122" t="s">
        <v>36</v>
      </c>
      <c r="F17" s="122"/>
      <c r="G17" s="122"/>
      <c r="H17" s="122"/>
      <c r="I17" s="122"/>
      <c r="J17" s="122"/>
      <c r="K17" s="137"/>
      <c r="L17" s="122" t="s">
        <v>36</v>
      </c>
      <c r="M17" s="122"/>
      <c r="N17" s="122"/>
      <c r="O17" s="122"/>
      <c r="P17" s="122"/>
      <c r="Q17" s="122"/>
      <c r="R17" s="122"/>
    </row>
    <row r="18" spans="1:18" s="71" customFormat="1" x14ac:dyDescent="0.25">
      <c r="A18" s="117" t="s">
        <v>12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s="71" customFormat="1" ht="41.25" customHeight="1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s="71" customFormat="1" x14ac:dyDescent="0.25">
      <c r="A20" s="117" t="s">
        <v>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spans="1:18" s="71" customFormat="1" ht="48" customHeight="1" x14ac:dyDescent="0.25">
      <c r="A21" s="118" t="s">
        <v>339</v>
      </c>
      <c r="B21" s="118"/>
      <c r="C21" s="118"/>
      <c r="D21" s="118"/>
      <c r="E21" s="118" t="s">
        <v>311</v>
      </c>
      <c r="F21" s="118"/>
      <c r="G21" s="118"/>
      <c r="H21" s="118"/>
      <c r="I21" s="118"/>
      <c r="J21" s="118" t="s">
        <v>14</v>
      </c>
      <c r="K21" s="118"/>
      <c r="L21" s="118"/>
      <c r="M21" s="118"/>
      <c r="N21" s="118" t="s">
        <v>400</v>
      </c>
      <c r="O21" s="118"/>
      <c r="P21" s="76" t="s">
        <v>15</v>
      </c>
      <c r="Q21" s="76" t="s">
        <v>16</v>
      </c>
      <c r="R21" s="72" t="s">
        <v>80</v>
      </c>
    </row>
    <row r="22" spans="1:18" s="71" customFormat="1" ht="31.5" customHeight="1" x14ac:dyDescent="0.25">
      <c r="A22" s="144"/>
      <c r="B22" s="144"/>
      <c r="C22" s="144"/>
      <c r="D22" s="144"/>
      <c r="E22" s="136"/>
      <c r="F22" s="136"/>
      <c r="G22" s="136"/>
      <c r="H22" s="136"/>
      <c r="I22" s="136"/>
      <c r="J22" s="147"/>
      <c r="K22" s="147"/>
      <c r="L22" s="147"/>
      <c r="M22" s="147"/>
      <c r="N22" s="91"/>
      <c r="O22" s="91"/>
      <c r="P22" s="74"/>
      <c r="Q22" s="74"/>
      <c r="R22" s="75">
        <f>Q22+P22</f>
        <v>0</v>
      </c>
    </row>
    <row r="23" spans="1:18" s="71" customFormat="1" ht="31.5" customHeight="1" x14ac:dyDescent="0.25">
      <c r="A23" s="144"/>
      <c r="B23" s="144"/>
      <c r="C23" s="144"/>
      <c r="D23" s="144"/>
      <c r="E23" s="136"/>
      <c r="F23" s="136"/>
      <c r="G23" s="136"/>
      <c r="H23" s="136"/>
      <c r="I23" s="136"/>
      <c r="J23" s="147"/>
      <c r="K23" s="147"/>
      <c r="L23" s="147"/>
      <c r="M23" s="147"/>
      <c r="N23" s="91"/>
      <c r="O23" s="91"/>
      <c r="P23" s="74"/>
      <c r="Q23" s="74"/>
      <c r="R23" s="75">
        <f t="shared" ref="R23:R24" si="0">Q23+P23</f>
        <v>0</v>
      </c>
    </row>
    <row r="24" spans="1:18" s="71" customFormat="1" ht="31.5" customHeight="1" x14ac:dyDescent="0.25">
      <c r="A24" s="145"/>
      <c r="B24" s="146"/>
      <c r="C24" s="146"/>
      <c r="D24" s="146"/>
      <c r="E24" s="136"/>
      <c r="F24" s="136"/>
      <c r="G24" s="136"/>
      <c r="H24" s="136"/>
      <c r="I24" s="136"/>
      <c r="J24" s="147"/>
      <c r="K24" s="147"/>
      <c r="L24" s="147"/>
      <c r="M24" s="147"/>
      <c r="N24" s="91"/>
      <c r="O24" s="91"/>
      <c r="P24" s="74"/>
      <c r="Q24" s="74"/>
      <c r="R24" s="75">
        <f t="shared" si="0"/>
        <v>0</v>
      </c>
    </row>
    <row r="25" spans="1:18" s="71" customFormat="1" ht="16.5" customHeight="1" x14ac:dyDescent="0.25">
      <c r="A25" s="143" t="s">
        <v>17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25">
        <f>IF(AND($N$22="",$N$23="",$N$24=""),0,IF(SUM($N22:$O24)=80,"80","Verifique"))</f>
        <v>0</v>
      </c>
      <c r="O25" s="125"/>
      <c r="P25" s="75">
        <f>IF(SUM(P$22:P$24)&lt;=80,SUM(P$22:P$24),"Verifique")</f>
        <v>0</v>
      </c>
      <c r="Q25" s="75">
        <f>IF(SUM(Q$22:Q$24)&lt;=80,SUM(Q$22:Q$24),"Verifique")</f>
        <v>0</v>
      </c>
      <c r="R25" s="75">
        <f>IF($P$25+$Q$25&lt;=80,$P$25+$Q$25,"Verifique")</f>
        <v>0</v>
      </c>
    </row>
    <row r="26" spans="1:18" s="71" customFormat="1" x14ac:dyDescent="0.25">
      <c r="A26" s="117" t="s">
        <v>37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71" customFormat="1" ht="43.5" customHeight="1" x14ac:dyDescent="0.25">
      <c r="A27" s="118" t="s">
        <v>376</v>
      </c>
      <c r="B27" s="118"/>
      <c r="C27" s="118" t="s">
        <v>18</v>
      </c>
      <c r="D27" s="118"/>
      <c r="E27" s="118"/>
      <c r="F27" s="118" t="s">
        <v>375</v>
      </c>
      <c r="G27" s="118"/>
      <c r="H27" s="118"/>
      <c r="I27" s="118"/>
      <c r="J27" s="118" t="s">
        <v>19</v>
      </c>
      <c r="K27" s="118"/>
      <c r="L27" s="118" t="s">
        <v>374</v>
      </c>
      <c r="M27" s="118"/>
      <c r="N27" s="118" t="s">
        <v>378</v>
      </c>
      <c r="O27" s="118"/>
      <c r="P27" s="76" t="s">
        <v>15</v>
      </c>
      <c r="Q27" s="76" t="s">
        <v>16</v>
      </c>
      <c r="R27" s="72" t="s">
        <v>80</v>
      </c>
    </row>
    <row r="28" spans="1:18" s="71" customFormat="1" ht="28.5" customHeight="1" x14ac:dyDescent="0.25">
      <c r="A28" s="118" t="s">
        <v>377</v>
      </c>
      <c r="B28" s="118"/>
      <c r="C28" s="148" t="s">
        <v>260</v>
      </c>
      <c r="D28" s="148"/>
      <c r="E28" s="148"/>
      <c r="F28" s="122" t="s">
        <v>341</v>
      </c>
      <c r="G28" s="122"/>
      <c r="H28" s="122"/>
      <c r="I28" s="122"/>
      <c r="J28" s="114"/>
      <c r="K28" s="114"/>
      <c r="L28" s="114"/>
      <c r="M28" s="114"/>
      <c r="N28" s="90"/>
      <c r="O28" s="90"/>
      <c r="P28" s="91"/>
      <c r="Q28" s="91"/>
      <c r="R28" s="120">
        <f>P28+Q28</f>
        <v>0</v>
      </c>
    </row>
    <row r="29" spans="1:18" s="71" customFormat="1" ht="28.5" customHeight="1" x14ac:dyDescent="0.25">
      <c r="A29" s="118"/>
      <c r="B29" s="118"/>
      <c r="C29" s="123"/>
      <c r="D29" s="123"/>
      <c r="E29" s="123"/>
      <c r="F29" s="122"/>
      <c r="G29" s="122"/>
      <c r="H29" s="122"/>
      <c r="I29" s="122"/>
      <c r="J29" s="114"/>
      <c r="K29" s="114"/>
      <c r="L29" s="114"/>
      <c r="M29" s="114"/>
      <c r="N29" s="90"/>
      <c r="O29" s="90"/>
      <c r="P29" s="91"/>
      <c r="Q29" s="91"/>
      <c r="R29" s="120"/>
    </row>
    <row r="30" spans="1:18" s="71" customFormat="1" ht="28.5" customHeight="1" x14ac:dyDescent="0.25">
      <c r="A30" s="118" t="s">
        <v>262</v>
      </c>
      <c r="B30" s="118"/>
      <c r="C30" s="122" t="s">
        <v>341</v>
      </c>
      <c r="D30" s="122"/>
      <c r="E30" s="122"/>
      <c r="F30" s="122" t="s">
        <v>341</v>
      </c>
      <c r="G30" s="122"/>
      <c r="H30" s="122"/>
      <c r="I30" s="122"/>
      <c r="J30" s="114"/>
      <c r="K30" s="114"/>
      <c r="L30" s="114"/>
      <c r="M30" s="114"/>
      <c r="N30" s="119"/>
      <c r="O30" s="119"/>
      <c r="P30" s="91"/>
      <c r="Q30" s="91"/>
      <c r="R30" s="120">
        <f>Q30+P30</f>
        <v>0</v>
      </c>
    </row>
    <row r="31" spans="1:18" s="71" customFormat="1" ht="28.5" customHeight="1" x14ac:dyDescent="0.25">
      <c r="A31" s="118"/>
      <c r="B31" s="118"/>
      <c r="C31" s="123" t="str">
        <f>IFERROR(VLOOKUP($H$16&amp;"-"&amp;$C$30,COMPETENCIAS!$M$3:$P$32,4,0),"")</f>
        <v/>
      </c>
      <c r="D31" s="123"/>
      <c r="E31" s="123"/>
      <c r="F31" s="122"/>
      <c r="G31" s="122"/>
      <c r="H31" s="122"/>
      <c r="I31" s="122"/>
      <c r="J31" s="114"/>
      <c r="K31" s="114"/>
      <c r="L31" s="114"/>
      <c r="M31" s="114"/>
      <c r="N31" s="119"/>
      <c r="O31" s="119"/>
      <c r="P31" s="91"/>
      <c r="Q31" s="91"/>
      <c r="R31" s="120"/>
    </row>
    <row r="32" spans="1:18" s="71" customFormat="1" ht="16.5" customHeight="1" x14ac:dyDescent="0.25">
      <c r="A32" s="89" t="s">
        <v>17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8">
        <v>20</v>
      </c>
      <c r="O32" s="88"/>
      <c r="P32" s="77">
        <f>IF(SUM(P$28:P$31)&lt;=$N$32,SUM(P$28:P$31),"Verifique")</f>
        <v>0</v>
      </c>
      <c r="Q32" s="77">
        <f>IF(SUM(Q$28:Q$31)&lt;=$N$32,SUM(Q$28:Q$31),"Verifique")</f>
        <v>0</v>
      </c>
      <c r="R32" s="75">
        <f>IF($P$32+$Q$32&lt;=$N$32,$P$32+$Q$32,"Verifique")</f>
        <v>0</v>
      </c>
    </row>
    <row r="33" spans="1:18" s="71" customFormat="1" ht="69.75" customHeight="1" x14ac:dyDescent="0.25">
      <c r="A33" s="92" t="s">
        <v>373</v>
      </c>
      <c r="B33" s="92"/>
      <c r="C33" s="92"/>
      <c r="D33" s="92"/>
      <c r="E33" s="92"/>
      <c r="F33" s="92" t="s">
        <v>401</v>
      </c>
      <c r="G33" s="92"/>
      <c r="H33" s="92"/>
      <c r="I33" s="92"/>
      <c r="J33" s="94" t="s">
        <v>369</v>
      </c>
      <c r="K33" s="95"/>
      <c r="L33" s="95"/>
      <c r="M33" s="113" t="s">
        <v>20</v>
      </c>
      <c r="N33" s="113"/>
      <c r="O33" s="113" t="s">
        <v>21</v>
      </c>
      <c r="P33" s="113"/>
      <c r="Q33" s="113" t="s">
        <v>370</v>
      </c>
      <c r="R33" s="113"/>
    </row>
    <row r="34" spans="1:18" s="78" customFormat="1" ht="27.75" customHeight="1" x14ac:dyDescent="0.25">
      <c r="A34" s="93" t="s">
        <v>90</v>
      </c>
      <c r="B34" s="93"/>
      <c r="C34" s="93"/>
      <c r="D34" s="93"/>
      <c r="E34" s="93"/>
      <c r="F34" s="93"/>
      <c r="G34" s="96" t="s">
        <v>95</v>
      </c>
      <c r="H34" s="96"/>
      <c r="I34" s="96"/>
      <c r="J34" s="96"/>
      <c r="K34" s="96"/>
      <c r="L34" s="96"/>
      <c r="M34" s="96" t="s">
        <v>340</v>
      </c>
      <c r="N34" s="96"/>
      <c r="O34" s="96"/>
      <c r="P34" s="96"/>
      <c r="Q34" s="96"/>
      <c r="R34" s="96"/>
    </row>
    <row r="35" spans="1:18" s="78" customFormat="1" ht="28.5" customHeight="1" x14ac:dyDescent="0.25">
      <c r="A35" s="93" t="s">
        <v>89</v>
      </c>
      <c r="B35" s="93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78" customFormat="1" ht="30" customHeight="1" x14ac:dyDescent="0.25">
      <c r="A36" s="115" t="s">
        <v>94</v>
      </c>
      <c r="B36" s="116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s="78" customFormat="1" x14ac:dyDescent="0.2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</row>
    <row r="38" spans="1:18" x14ac:dyDescent="0.25">
      <c r="A38" s="82" t="s">
        <v>379</v>
      </c>
      <c r="B38" s="82"/>
      <c r="C38" s="82"/>
      <c r="D38" s="82"/>
      <c r="E38" s="82"/>
      <c r="F38" s="82"/>
      <c r="G38" s="82" t="s">
        <v>380</v>
      </c>
      <c r="H38" s="82"/>
      <c r="I38" s="82"/>
      <c r="J38" s="82"/>
      <c r="K38" s="82"/>
      <c r="L38" s="82"/>
      <c r="M38" s="82" t="s">
        <v>381</v>
      </c>
      <c r="N38" s="82"/>
      <c r="O38" s="82"/>
      <c r="P38" s="82"/>
      <c r="Q38" s="82"/>
      <c r="R38" s="82"/>
    </row>
    <row r="39" spans="1:18" ht="51.75" customHeight="1" x14ac:dyDescent="0.25">
      <c r="A39" s="83" t="s">
        <v>382</v>
      </c>
      <c r="B39" s="83"/>
      <c r="C39" s="83"/>
      <c r="D39" s="83"/>
      <c r="E39" s="83"/>
      <c r="F39" s="83"/>
      <c r="G39" s="83" t="s">
        <v>383</v>
      </c>
      <c r="H39" s="83"/>
      <c r="I39" s="83"/>
      <c r="J39" s="83"/>
      <c r="K39" s="83"/>
      <c r="L39" s="83"/>
      <c r="M39" s="83" t="s">
        <v>383</v>
      </c>
      <c r="N39" s="83"/>
      <c r="O39" s="83"/>
      <c r="P39" s="83"/>
      <c r="Q39" s="83"/>
      <c r="R39" s="83"/>
    </row>
    <row r="40" spans="1:18" x14ac:dyDescent="0.25"/>
    <row r="41" spans="1:18" x14ac:dyDescent="0.25"/>
    <row r="42" spans="1:18" x14ac:dyDescent="0.25"/>
    <row r="43" spans="1:18" x14ac:dyDescent="0.25"/>
    <row r="44" spans="1:18" x14ac:dyDescent="0.25"/>
    <row r="45" spans="1:18" x14ac:dyDescent="0.25"/>
    <row r="46" spans="1:18" x14ac:dyDescent="0.25"/>
    <row r="47" spans="1:18" x14ac:dyDescent="0.25"/>
    <row r="48" spans="1:1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mergeCells count="107">
    <mergeCell ref="A26:R26"/>
    <mergeCell ref="E24:I24"/>
    <mergeCell ref="A27:B27"/>
    <mergeCell ref="F28:I29"/>
    <mergeCell ref="F27:I27"/>
    <mergeCell ref="C27:E27"/>
    <mergeCell ref="C28:E28"/>
    <mergeCell ref="C29:E29"/>
    <mergeCell ref="N24:O24"/>
    <mergeCell ref="J24:M24"/>
    <mergeCell ref="O16:P16"/>
    <mergeCell ref="L16:N16"/>
    <mergeCell ref="B17:D17"/>
    <mergeCell ref="E16:G16"/>
    <mergeCell ref="H16:I16"/>
    <mergeCell ref="J21:M21"/>
    <mergeCell ref="A25:M25"/>
    <mergeCell ref="A22:D22"/>
    <mergeCell ref="A23:D23"/>
    <mergeCell ref="A24:D24"/>
    <mergeCell ref="N22:O22"/>
    <mergeCell ref="J22:M22"/>
    <mergeCell ref="J23:M23"/>
    <mergeCell ref="N23:O23"/>
    <mergeCell ref="C31:E31"/>
    <mergeCell ref="L14:R14"/>
    <mergeCell ref="A10:R10"/>
    <mergeCell ref="A20:R20"/>
    <mergeCell ref="N25:O25"/>
    <mergeCell ref="A11:D12"/>
    <mergeCell ref="B13:D13"/>
    <mergeCell ref="A18:R18"/>
    <mergeCell ref="A13:A17"/>
    <mergeCell ref="L13:R13"/>
    <mergeCell ref="E13:K13"/>
    <mergeCell ref="E14:K14"/>
    <mergeCell ref="E15:K15"/>
    <mergeCell ref="N21:O21"/>
    <mergeCell ref="E21:I21"/>
    <mergeCell ref="E22:I22"/>
    <mergeCell ref="E23:I23"/>
    <mergeCell ref="B14:D14"/>
    <mergeCell ref="B15:D15"/>
    <mergeCell ref="B16:D16"/>
    <mergeCell ref="A21:D21"/>
    <mergeCell ref="L15:R15"/>
    <mergeCell ref="L17:R17"/>
    <mergeCell ref="E17:K17"/>
    <mergeCell ref="M33:N33"/>
    <mergeCell ref="O33:P33"/>
    <mergeCell ref="Q33:R33"/>
    <mergeCell ref="J28:K29"/>
    <mergeCell ref="L28:M29"/>
    <mergeCell ref="A36:B36"/>
    <mergeCell ref="H11:H12"/>
    <mergeCell ref="L11:O12"/>
    <mergeCell ref="Q28:Q29"/>
    <mergeCell ref="L27:M27"/>
    <mergeCell ref="J27:K27"/>
    <mergeCell ref="N30:O31"/>
    <mergeCell ref="Q30:Q31"/>
    <mergeCell ref="R28:R29"/>
    <mergeCell ref="N27:O27"/>
    <mergeCell ref="A19:R19"/>
    <mergeCell ref="P30:P31"/>
    <mergeCell ref="J30:K31"/>
    <mergeCell ref="L30:M31"/>
    <mergeCell ref="R30:R31"/>
    <mergeCell ref="A30:B31"/>
    <mergeCell ref="A28:B29"/>
    <mergeCell ref="F30:I31"/>
    <mergeCell ref="C30:E30"/>
    <mergeCell ref="A2:C4"/>
    <mergeCell ref="A7:Q7"/>
    <mergeCell ref="A6:R6"/>
    <mergeCell ref="A5:R5"/>
    <mergeCell ref="D2:M2"/>
    <mergeCell ref="N2:P2"/>
    <mergeCell ref="D3:M3"/>
    <mergeCell ref="N3:P3"/>
    <mergeCell ref="D4:M4"/>
    <mergeCell ref="N4:P4"/>
    <mergeCell ref="Q2:R4"/>
    <mergeCell ref="G38:L38"/>
    <mergeCell ref="G39:L39"/>
    <mergeCell ref="A38:F38"/>
    <mergeCell ref="A39:F39"/>
    <mergeCell ref="M38:R38"/>
    <mergeCell ref="M39:R39"/>
    <mergeCell ref="A37:R37"/>
    <mergeCell ref="A8:Q8"/>
    <mergeCell ref="A9:Q9"/>
    <mergeCell ref="N32:O32"/>
    <mergeCell ref="A32:M32"/>
    <mergeCell ref="N28:O29"/>
    <mergeCell ref="P28:P29"/>
    <mergeCell ref="C35:F35"/>
    <mergeCell ref="M35:R36"/>
    <mergeCell ref="C36:F36"/>
    <mergeCell ref="A35:B35"/>
    <mergeCell ref="J33:L33"/>
    <mergeCell ref="G34:L34"/>
    <mergeCell ref="M34:R34"/>
    <mergeCell ref="A34:F34"/>
    <mergeCell ref="G35:L36"/>
    <mergeCell ref="A33:E33"/>
    <mergeCell ref="F33:I33"/>
  </mergeCells>
  <conditionalFormatting sqref="R22:R24">
    <cfRule type="expression" dxfId="5" priority="7">
      <formula>$P22+$Q22&gt;$N22</formula>
    </cfRule>
  </conditionalFormatting>
  <conditionalFormatting sqref="N25:R25">
    <cfRule type="containsText" dxfId="4" priority="3" operator="containsText" text="Verifique">
      <formula>NOT(ISERROR(SEARCH("Verifique",N25)))</formula>
    </cfRule>
  </conditionalFormatting>
  <conditionalFormatting sqref="R32">
    <cfRule type="containsText" dxfId="3" priority="2" operator="containsText" text="Verifique">
      <formula>NOT(ISERROR(SEARCH("Verifique",R32)))</formula>
    </cfRule>
  </conditionalFormatting>
  <conditionalFormatting sqref="R22:R25 R28:R31">
    <cfRule type="containsErrors" dxfId="2" priority="1">
      <formula>ISERROR(R22)</formula>
    </cfRule>
  </conditionalFormatting>
  <conditionalFormatting sqref="R7:R9">
    <cfRule type="expression" dxfId="1" priority="12">
      <formula>COUNTIF($R$7:$R$9,"x")&gt;1</formula>
    </cfRule>
  </conditionalFormatting>
  <dataValidations count="10">
    <dataValidation type="list" allowBlank="1" showInputMessage="1" showErrorMessage="1" sqref="J16" xr:uid="{00000000-0002-0000-0000-000002000000}">
      <formula1>INDIRECT($E$16)</formula1>
    </dataValidation>
    <dataValidation type="list" allowBlank="1" showInputMessage="1" showErrorMessage="1" sqref="K16" xr:uid="{00000000-0002-0000-0000-000003000000}">
      <formula1>INDIRECT($H$16)</formula1>
    </dataValidation>
    <dataValidation type="list" allowBlank="1" showInputMessage="1" showErrorMessage="1" sqref="R16" xr:uid="{00000000-0002-0000-0000-000004000000}">
      <formula1>INDIRECT($O$16)</formula1>
    </dataValidation>
    <dataValidation type="list" allowBlank="1" showInputMessage="1" showErrorMessage="1" sqref="Q16" xr:uid="{00000000-0002-0000-0000-000005000000}">
      <formula1>INDIRECT($L$16)</formula1>
    </dataValidation>
    <dataValidation type="list" allowBlank="1" showInputMessage="1" showErrorMessage="1" sqref="F28:I29" xr:uid="{00000000-0002-0000-0000-000006000000}">
      <formula1>INDIRECT($C$28)</formula1>
    </dataValidation>
    <dataValidation type="list" allowBlank="1" showInputMessage="1" showErrorMessage="1" sqref="C30:E30" xr:uid="{00000000-0002-0000-0000-000008000000}">
      <formula1>INDIRECT($H$16&amp;"_COMPORTAMENTAL")</formula1>
    </dataValidation>
    <dataValidation type="list" allowBlank="1" showInputMessage="1" showErrorMessage="1" sqref="F30:I31" xr:uid="{00000000-0002-0000-0000-000009000000}">
      <formula1>INDIRECT($H$16&amp;"_"&amp;$C$30)</formula1>
    </dataValidation>
    <dataValidation type="list" allowBlank="1" showInputMessage="1" showErrorMessage="1" sqref="R7:R9" xr:uid="{00000000-0002-0000-0000-000007000000}">
      <formula1>"X"</formula1>
    </dataValidation>
    <dataValidation type="list" allowBlank="1" showInputMessage="1" showErrorMessage="1" sqref="P28:P31" xr:uid="{00000000-0002-0000-0000-000000000000}">
      <formula1>"1,2,3,4,5,6,7,8,9,10"</formula1>
    </dataValidation>
    <dataValidation type="list" allowBlank="1" showInputMessage="1" showErrorMessage="1" sqref="Q28:Q31" xr:uid="{00000000-0002-0000-0000-000001000000}">
      <formula1>"0,1,2,3,4,5,6,7,8,9,10"</formula1>
    </dataValidation>
  </dataValidations>
  <pageMargins left="0.23622047244094491" right="0.23622047244094491" top="0.19685039370078741" bottom="0.19685039370078741" header="0.31496062992125984" footer="0.31496062992125984"/>
  <pageSetup paperSize="291" scale="77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A000000}">
          <x14:formula1>
            <xm:f>Listas!$A$2:$A$40</xm:f>
          </x14:formula1>
          <xm:sqref>E17 L17:R17</xm:sqref>
        </x14:dataValidation>
        <x14:dataValidation type="list" allowBlank="1" showInputMessage="1" showErrorMessage="1" xr:uid="{00000000-0002-0000-0000-00000B000000}">
          <x14:formula1>
            <xm:f>'Denominación del Empleo'!$F$3:$F$15</xm:f>
          </x14:formula1>
          <xm:sqref>L16:N16</xm:sqref>
        </x14:dataValidation>
        <x14:dataValidation type="list" allowBlank="1" showInputMessage="1" showErrorMessage="1" xr:uid="{00000000-0002-0000-0000-00000C000000}">
          <x14:formula1>
            <xm:f>COMPETENCIAS!$D$3:$D$6</xm:f>
          </x14:formula1>
          <xm:sqref>C28:E28</xm:sqref>
        </x14:dataValidation>
        <x14:dataValidation type="list" allowBlank="1" showInputMessage="1" showErrorMessage="1" xr:uid="{00000000-0002-0000-0000-00000D000000}">
          <x14:formula1>
            <xm:f>'Denominación del Empleo'!$A$3:$A$24</xm:f>
          </x14:formula1>
          <xm:sqref>E16:G16</xm:sqref>
        </x14:dataValidation>
        <x14:dataValidation type="list" allowBlank="1" showInputMessage="1" showErrorMessage="1" xr:uid="{00000000-0002-0000-0000-00000E000000}">
          <x14:formula1>
            <xm:f>Listas!$R$2:$R$32</xm:f>
          </x14:formula1>
          <xm:sqref>E12 I12 P12</xm:sqref>
        </x14:dataValidation>
        <x14:dataValidation type="list" allowBlank="1" showInputMessage="1" showErrorMessage="1" xr:uid="{00000000-0002-0000-0000-00000F000000}">
          <x14:formula1>
            <xm:f>Listas!$S$2:$S$13</xm:f>
          </x14:formula1>
          <xm:sqref>F12 J12 Q12</xm:sqref>
        </x14:dataValidation>
        <x14:dataValidation type="list" allowBlank="1" showInputMessage="1" showErrorMessage="1" xr:uid="{00000000-0002-0000-0000-000010000000}">
          <x14:formula1>
            <xm:f>Listas!$T$2:$T$6</xm:f>
          </x14:formula1>
          <xm:sqref>G12 K12 R12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55"/>
  <sheetViews>
    <sheetView zoomScale="70" zoomScaleNormal="70" workbookViewId="0">
      <selection activeCell="Y37" sqref="Y37"/>
    </sheetView>
  </sheetViews>
  <sheetFormatPr baseColWidth="10" defaultRowHeight="15" x14ac:dyDescent="0.25"/>
  <cols>
    <col min="1" max="1" width="4.140625" style="56" customWidth="1"/>
    <col min="2" max="9" width="11.42578125" style="53"/>
    <col min="10" max="10" width="13.42578125" style="53" customWidth="1"/>
    <col min="11" max="11" width="13.7109375" style="53" customWidth="1"/>
    <col min="12" max="12" width="11.42578125" style="53"/>
    <col min="13" max="13" width="13.85546875" style="53" customWidth="1"/>
    <col min="14" max="16384" width="11.42578125" style="53"/>
  </cols>
  <sheetData>
    <row r="2" spans="1:19" customFormat="1" ht="31.5" customHeight="1" x14ac:dyDescent="0.25">
      <c r="A2" s="97"/>
      <c r="B2" s="97"/>
      <c r="C2" s="97"/>
      <c r="D2" s="104" t="s">
        <v>361</v>
      </c>
      <c r="E2" s="104"/>
      <c r="F2" s="104"/>
      <c r="G2" s="104"/>
      <c r="H2" s="104"/>
      <c r="I2" s="104"/>
      <c r="J2" s="104"/>
      <c r="K2" s="104"/>
      <c r="L2" s="104"/>
      <c r="M2" s="104"/>
      <c r="N2" s="105" t="s">
        <v>360</v>
      </c>
      <c r="O2" s="105"/>
      <c r="P2" s="105"/>
      <c r="Q2" s="97"/>
      <c r="R2" s="97"/>
      <c r="S2" s="97"/>
    </row>
    <row r="3" spans="1:19" customFormat="1" ht="31.5" customHeight="1" x14ac:dyDescent="0.25">
      <c r="A3" s="97"/>
      <c r="B3" s="97"/>
      <c r="C3" s="97"/>
      <c r="D3" s="106" t="s">
        <v>368</v>
      </c>
      <c r="E3" s="106"/>
      <c r="F3" s="106"/>
      <c r="G3" s="106"/>
      <c r="H3" s="106"/>
      <c r="I3" s="106"/>
      <c r="J3" s="106"/>
      <c r="K3" s="106"/>
      <c r="L3" s="106"/>
      <c r="M3" s="106"/>
      <c r="N3" s="105" t="s">
        <v>403</v>
      </c>
      <c r="O3" s="105"/>
      <c r="P3" s="105"/>
      <c r="Q3" s="97"/>
      <c r="R3" s="97"/>
      <c r="S3" s="97"/>
    </row>
    <row r="4" spans="1:19" customFormat="1" ht="31.5" customHeight="1" x14ac:dyDescent="0.25">
      <c r="A4" s="97"/>
      <c r="B4" s="97"/>
      <c r="C4" s="97"/>
      <c r="D4" s="106" t="s">
        <v>359</v>
      </c>
      <c r="E4" s="106"/>
      <c r="F4" s="106"/>
      <c r="G4" s="106"/>
      <c r="H4" s="106"/>
      <c r="I4" s="106"/>
      <c r="J4" s="106"/>
      <c r="K4" s="106"/>
      <c r="L4" s="106"/>
      <c r="M4" s="106"/>
      <c r="N4" s="105" t="s">
        <v>402</v>
      </c>
      <c r="O4" s="105"/>
      <c r="P4" s="105"/>
      <c r="Q4" s="97"/>
      <c r="R4" s="97"/>
      <c r="S4" s="97"/>
    </row>
    <row r="5" spans="1:19" customFormat="1" x14ac:dyDescent="0.2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5"/>
    </row>
    <row r="6" spans="1:19" customFormat="1" x14ac:dyDescent="0.25">
      <c r="A6" s="98" t="s">
        <v>362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ht="15" customHeight="1" x14ac:dyDescent="0.25">
      <c r="A7" s="216" t="s">
        <v>396</v>
      </c>
      <c r="B7" s="216"/>
      <c r="C7" s="216"/>
      <c r="D7" s="216"/>
      <c r="E7" s="81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9"/>
    </row>
    <row r="8" spans="1:19" ht="15" customHeight="1" x14ac:dyDescent="0.25">
      <c r="A8" s="216" t="s">
        <v>304</v>
      </c>
      <c r="B8" s="216"/>
      <c r="C8" s="216"/>
      <c r="D8" s="216"/>
      <c r="E8" s="81"/>
      <c r="F8" s="220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2"/>
    </row>
    <row r="9" spans="1:19" ht="15" customHeight="1" x14ac:dyDescent="0.25">
      <c r="A9" s="216" t="s">
        <v>305</v>
      </c>
      <c r="B9" s="216"/>
      <c r="C9" s="216"/>
      <c r="D9" s="216"/>
      <c r="E9" s="81"/>
      <c r="F9" s="223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</row>
    <row r="10" spans="1:19" ht="12.75" customHeight="1" x14ac:dyDescent="0.25">
      <c r="A10" s="98" t="s">
        <v>363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</row>
    <row r="11" spans="1:19" ht="15.75" customHeight="1" x14ac:dyDescent="0.25">
      <c r="A11" s="175" t="s">
        <v>364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 t="s">
        <v>365</v>
      </c>
      <c r="L11" s="175"/>
      <c r="M11" s="175"/>
      <c r="N11" s="175"/>
      <c r="O11" s="175"/>
      <c r="P11" s="175"/>
      <c r="Q11" s="175"/>
      <c r="R11" s="175"/>
      <c r="S11" s="175"/>
    </row>
    <row r="12" spans="1:19" ht="13.5" customHeight="1" x14ac:dyDescent="0.25">
      <c r="A12" s="54"/>
      <c r="B12" s="203" t="s">
        <v>366</v>
      </c>
      <c r="C12" s="203"/>
      <c r="D12" s="203"/>
      <c r="E12" s="203"/>
      <c r="F12" s="203" t="s">
        <v>22</v>
      </c>
      <c r="G12" s="203"/>
      <c r="H12" s="203"/>
      <c r="I12" s="203"/>
      <c r="J12" s="203"/>
      <c r="K12" s="204" t="s">
        <v>367</v>
      </c>
      <c r="L12" s="205"/>
      <c r="M12" s="205"/>
      <c r="N12" s="205"/>
      <c r="O12" s="205" t="s">
        <v>22</v>
      </c>
      <c r="P12" s="205"/>
      <c r="Q12" s="205"/>
      <c r="R12" s="205"/>
      <c r="S12" s="206"/>
    </row>
    <row r="13" spans="1:19" x14ac:dyDescent="0.25">
      <c r="A13" s="54"/>
      <c r="B13" s="200"/>
      <c r="C13" s="207">
        <f>'Formato 1'!$P$25+'Formato 1'!$P$32</f>
        <v>0</v>
      </c>
      <c r="D13" s="207"/>
      <c r="E13" s="200"/>
      <c r="F13" s="200"/>
      <c r="G13" s="62" t="s">
        <v>98</v>
      </c>
      <c r="H13" s="62" t="s">
        <v>2</v>
      </c>
      <c r="I13" s="62" t="s">
        <v>3</v>
      </c>
      <c r="J13" s="200"/>
      <c r="K13" s="226"/>
      <c r="L13" s="207">
        <f>'Formato 1'!$Q$25+'Formato 1'!$Q$32</f>
        <v>0</v>
      </c>
      <c r="M13" s="207"/>
      <c r="N13" s="208"/>
      <c r="O13" s="208"/>
      <c r="P13" s="62" t="s">
        <v>98</v>
      </c>
      <c r="Q13" s="62" t="s">
        <v>2</v>
      </c>
      <c r="R13" s="62" t="s">
        <v>3</v>
      </c>
      <c r="S13" s="208"/>
    </row>
    <row r="14" spans="1:19" x14ac:dyDescent="0.25">
      <c r="A14" s="54"/>
      <c r="B14" s="200"/>
      <c r="C14" s="207"/>
      <c r="D14" s="207"/>
      <c r="E14" s="200"/>
      <c r="F14" s="200"/>
      <c r="G14" s="63"/>
      <c r="H14" s="63"/>
      <c r="I14" s="63"/>
      <c r="J14" s="200"/>
      <c r="K14" s="226"/>
      <c r="L14" s="207"/>
      <c r="M14" s="207"/>
      <c r="N14" s="209"/>
      <c r="O14" s="209"/>
      <c r="P14" s="63"/>
      <c r="Q14" s="63"/>
      <c r="R14" s="63"/>
      <c r="S14" s="209"/>
    </row>
    <row r="15" spans="1:19" x14ac:dyDescent="0.25">
      <c r="A15" s="54"/>
      <c r="B15" s="200"/>
      <c r="C15" s="200"/>
      <c r="D15" s="200"/>
      <c r="E15" s="200"/>
      <c r="F15" s="200"/>
      <c r="G15" s="200"/>
      <c r="H15" s="200"/>
      <c r="I15" s="200"/>
      <c r="J15" s="200"/>
      <c r="K15" s="227"/>
      <c r="L15" s="210"/>
      <c r="M15" s="210"/>
      <c r="N15" s="210"/>
      <c r="O15" s="210"/>
      <c r="P15" s="210"/>
      <c r="Q15" s="210"/>
      <c r="R15" s="210"/>
      <c r="S15" s="211"/>
    </row>
    <row r="16" spans="1:19" x14ac:dyDescent="0.25">
      <c r="A16" s="175" t="s">
        <v>373</v>
      </c>
      <c r="B16" s="175"/>
      <c r="C16" s="175"/>
      <c r="D16" s="175"/>
      <c r="E16" s="175"/>
      <c r="F16" s="175"/>
      <c r="G16" s="175" t="s">
        <v>372</v>
      </c>
      <c r="H16" s="175"/>
      <c r="I16" s="175"/>
      <c r="J16" s="175"/>
      <c r="K16" s="212" t="s">
        <v>373</v>
      </c>
      <c r="L16" s="212"/>
      <c r="M16" s="212"/>
      <c r="N16" s="212"/>
      <c r="O16" s="212"/>
      <c r="P16" s="175" t="s">
        <v>372</v>
      </c>
      <c r="Q16" s="175"/>
      <c r="R16" s="175"/>
      <c r="S16" s="175"/>
    </row>
    <row r="17" spans="1:19" ht="32.25" customHeight="1" x14ac:dyDescent="0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x14ac:dyDescent="0.25">
      <c r="A18" s="98" t="s">
        <v>35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</row>
    <row r="19" spans="1:19" x14ac:dyDescent="0.25">
      <c r="A19" s="175" t="s">
        <v>374</v>
      </c>
      <c r="B19" s="175"/>
      <c r="C19" s="175"/>
      <c r="D19" s="175"/>
      <c r="E19" s="175"/>
      <c r="F19" s="175"/>
      <c r="G19" s="175"/>
      <c r="H19" s="175" t="s">
        <v>388</v>
      </c>
      <c r="I19" s="175"/>
      <c r="J19" s="175"/>
      <c r="K19" s="175"/>
      <c r="L19" s="175"/>
      <c r="M19" s="175"/>
      <c r="N19" s="175" t="s">
        <v>84</v>
      </c>
      <c r="O19" s="175"/>
      <c r="P19" s="175"/>
      <c r="Q19" s="175" t="s">
        <v>389</v>
      </c>
      <c r="R19" s="175"/>
      <c r="S19" s="175"/>
    </row>
    <row r="20" spans="1:19" x14ac:dyDescent="0.25">
      <c r="A20" s="180"/>
      <c r="B20" s="180"/>
      <c r="C20" s="180"/>
      <c r="D20" s="180"/>
      <c r="E20" s="180"/>
      <c r="F20" s="180"/>
      <c r="G20" s="180"/>
      <c r="H20" s="171"/>
      <c r="I20" s="172"/>
      <c r="J20" s="172"/>
      <c r="K20" s="172"/>
      <c r="L20" s="172"/>
      <c r="M20" s="173"/>
      <c r="N20" s="170"/>
      <c r="O20" s="170"/>
      <c r="P20" s="170"/>
      <c r="Q20" s="64"/>
      <c r="R20" s="64"/>
      <c r="S20" s="64"/>
    </row>
    <row r="21" spans="1:19" x14ac:dyDescent="0.25">
      <c r="A21" s="180"/>
      <c r="B21" s="180"/>
      <c r="C21" s="180"/>
      <c r="D21" s="180"/>
      <c r="E21" s="180"/>
      <c r="F21" s="180"/>
      <c r="G21" s="180"/>
      <c r="H21" s="170"/>
      <c r="I21" s="170"/>
      <c r="J21" s="170"/>
      <c r="K21" s="170"/>
      <c r="L21" s="170"/>
      <c r="M21" s="170"/>
      <c r="N21" s="170"/>
      <c r="O21" s="170"/>
      <c r="P21" s="170"/>
      <c r="Q21" s="64"/>
      <c r="R21" s="64"/>
      <c r="S21" s="64"/>
    </row>
    <row r="22" spans="1:19" x14ac:dyDescent="0.25">
      <c r="A22" s="180"/>
      <c r="B22" s="180"/>
      <c r="C22" s="180"/>
      <c r="D22" s="180"/>
      <c r="E22" s="180"/>
      <c r="F22" s="180"/>
      <c r="G22" s="180"/>
      <c r="H22" s="170"/>
      <c r="I22" s="170"/>
      <c r="J22" s="170"/>
      <c r="K22" s="170"/>
      <c r="L22" s="170"/>
      <c r="M22" s="170"/>
      <c r="N22" s="170"/>
      <c r="O22" s="170"/>
      <c r="P22" s="170"/>
      <c r="Q22" s="64"/>
      <c r="R22" s="64"/>
      <c r="S22" s="64"/>
    </row>
    <row r="23" spans="1:19" x14ac:dyDescent="0.25">
      <c r="A23" s="175" t="s">
        <v>390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 t="s">
        <v>391</v>
      </c>
      <c r="L23" s="175"/>
      <c r="M23" s="175"/>
      <c r="N23" s="175"/>
      <c r="O23" s="175"/>
      <c r="P23" s="175"/>
      <c r="Q23" s="175"/>
      <c r="R23" s="175"/>
      <c r="S23" s="175"/>
    </row>
    <row r="24" spans="1:19" x14ac:dyDescent="0.25">
      <c r="A24" s="54"/>
      <c r="B24" s="200"/>
      <c r="C24" s="200"/>
      <c r="D24" s="200"/>
      <c r="E24" s="200"/>
      <c r="F24" s="200"/>
      <c r="G24" s="200"/>
      <c r="H24" s="200"/>
      <c r="I24" s="200"/>
      <c r="J24" s="200"/>
      <c r="K24" s="194" t="s">
        <v>100</v>
      </c>
      <c r="L24" s="195"/>
      <c r="M24" s="195"/>
      <c r="N24" s="195"/>
      <c r="O24" s="195"/>
      <c r="P24" s="195"/>
      <c r="Q24" s="68"/>
      <c r="R24" s="68"/>
      <c r="S24" s="230"/>
    </row>
    <row r="25" spans="1:19" x14ac:dyDescent="0.25">
      <c r="A25" s="54"/>
      <c r="B25" s="201" t="s">
        <v>85</v>
      </c>
      <c r="C25" s="201"/>
      <c r="D25" s="201"/>
      <c r="E25" s="201"/>
      <c r="F25" s="57"/>
      <c r="G25" s="234" t="s">
        <v>87</v>
      </c>
      <c r="H25" s="234"/>
      <c r="I25" s="234"/>
      <c r="J25" s="57"/>
      <c r="K25" s="196"/>
      <c r="L25" s="197"/>
      <c r="M25" s="197"/>
      <c r="N25" s="197"/>
      <c r="O25" s="197"/>
      <c r="P25" s="197"/>
      <c r="Q25" s="66" t="s">
        <v>23</v>
      </c>
      <c r="R25" s="66" t="s">
        <v>24</v>
      </c>
      <c r="S25" s="231"/>
    </row>
    <row r="26" spans="1:19" x14ac:dyDescent="0.25">
      <c r="A26" s="54"/>
      <c r="B26" s="207">
        <f>C13+L13</f>
        <v>0</v>
      </c>
      <c r="C26" s="202" t="str">
        <f>IF(AND($B$26=0,'Formato 1'!$E$15="Evaluado"),"",IF(AND($B$26&lt;=100,$B$26&gt;=95,$Q$26="X"),"Sobresaliente",IF(AND($B$26&lt;=100,$B$26&gt;=90),"Destacado",IF(AND($B$26&lt;=89,$B$26&gt;=50),"Satisfactorio",IF(AND($B$26&lt;=49,$B$26&gt;=0),"Deficiente")))))</f>
        <v/>
      </c>
      <c r="D26" s="202"/>
      <c r="E26" s="202"/>
      <c r="F26" s="58"/>
      <c r="G26" s="65" t="s">
        <v>98</v>
      </c>
      <c r="H26" s="65" t="s">
        <v>2</v>
      </c>
      <c r="I26" s="65" t="s">
        <v>3</v>
      </c>
      <c r="J26" s="60"/>
      <c r="K26" s="196"/>
      <c r="L26" s="197"/>
      <c r="M26" s="197"/>
      <c r="N26" s="197"/>
      <c r="O26" s="197"/>
      <c r="P26" s="197"/>
      <c r="Q26" s="67" t="str">
        <f>IF(COUNTIF($R$29:$S$37,Listas!$B$2)&gt;=2,"X","")</f>
        <v/>
      </c>
      <c r="R26" s="67" t="str">
        <f>IF(AND($R$29="",$R$30="",$R$31="",$R$32="",$R$33="",$R$34="",$R$35="",$R$36="",$R$37=""),"",IF(COUNTIF($R$29:$S$37,Listas!$B$2)&lt;2,"X",""))</f>
        <v/>
      </c>
      <c r="S26" s="231"/>
    </row>
    <row r="27" spans="1:19" x14ac:dyDescent="0.25">
      <c r="A27" s="54"/>
      <c r="B27" s="207"/>
      <c r="C27" s="202"/>
      <c r="D27" s="202"/>
      <c r="E27" s="202"/>
      <c r="F27" s="58"/>
      <c r="G27" s="63"/>
      <c r="H27" s="63"/>
      <c r="I27" s="63"/>
      <c r="J27" s="200"/>
      <c r="K27" s="198"/>
      <c r="L27" s="199"/>
      <c r="M27" s="199"/>
      <c r="N27" s="199"/>
      <c r="O27" s="199"/>
      <c r="P27" s="199"/>
      <c r="Q27" s="69"/>
      <c r="R27" s="70"/>
      <c r="S27" s="232"/>
    </row>
    <row r="28" spans="1:19" x14ac:dyDescent="0.25">
      <c r="A28" s="54"/>
      <c r="B28" s="59"/>
      <c r="C28" s="55"/>
      <c r="D28" s="55"/>
      <c r="E28" s="58"/>
      <c r="F28" s="58"/>
      <c r="G28" s="55"/>
      <c r="H28" s="55"/>
      <c r="I28" s="55"/>
      <c r="J28" s="200"/>
      <c r="K28" s="175" t="s">
        <v>392</v>
      </c>
      <c r="L28" s="175"/>
      <c r="M28" s="175"/>
      <c r="N28" s="175"/>
      <c r="O28" s="175"/>
      <c r="P28" s="175"/>
      <c r="Q28" s="175"/>
      <c r="R28" s="175" t="s">
        <v>25</v>
      </c>
      <c r="S28" s="175"/>
    </row>
    <row r="29" spans="1:19" x14ac:dyDescent="0.25">
      <c r="A29" s="54"/>
      <c r="B29" s="200"/>
      <c r="C29" s="200"/>
      <c r="D29" s="200"/>
      <c r="E29" s="200"/>
      <c r="F29" s="200"/>
      <c r="G29" s="200"/>
      <c r="H29" s="200"/>
      <c r="I29" s="200"/>
      <c r="J29" s="200"/>
      <c r="K29" s="183" t="s">
        <v>91</v>
      </c>
      <c r="L29" s="183"/>
      <c r="M29" s="183"/>
      <c r="N29" s="183"/>
      <c r="O29" s="183"/>
      <c r="P29" s="183"/>
      <c r="Q29" s="183"/>
      <c r="R29" s="170"/>
      <c r="S29" s="170"/>
    </row>
    <row r="30" spans="1:19" x14ac:dyDescent="0.25">
      <c r="A30" s="175" t="s">
        <v>371</v>
      </c>
      <c r="B30" s="175"/>
      <c r="C30" s="175"/>
      <c r="D30" s="175"/>
      <c r="E30" s="175"/>
      <c r="F30" s="175"/>
      <c r="G30" s="175" t="s">
        <v>372</v>
      </c>
      <c r="H30" s="175"/>
      <c r="I30" s="175"/>
      <c r="J30" s="175"/>
      <c r="K30" s="183" t="s">
        <v>26</v>
      </c>
      <c r="L30" s="183"/>
      <c r="M30" s="183"/>
      <c r="N30" s="183"/>
      <c r="O30" s="183"/>
      <c r="P30" s="183"/>
      <c r="Q30" s="183"/>
      <c r="R30" s="170"/>
      <c r="S30" s="170"/>
    </row>
    <row r="31" spans="1:19" x14ac:dyDescent="0.25">
      <c r="A31" s="180"/>
      <c r="B31" s="180"/>
      <c r="C31" s="180"/>
      <c r="D31" s="180"/>
      <c r="E31" s="180"/>
      <c r="F31" s="180"/>
      <c r="G31" s="170"/>
      <c r="H31" s="170"/>
      <c r="I31" s="170"/>
      <c r="J31" s="170"/>
      <c r="K31" s="183" t="s">
        <v>92</v>
      </c>
      <c r="L31" s="183"/>
      <c r="M31" s="183"/>
      <c r="N31" s="183"/>
      <c r="O31" s="183"/>
      <c r="P31" s="183"/>
      <c r="Q31" s="183"/>
      <c r="R31" s="170"/>
      <c r="S31" s="170"/>
    </row>
    <row r="32" spans="1:19" x14ac:dyDescent="0.25">
      <c r="A32" s="180"/>
      <c r="B32" s="180"/>
      <c r="C32" s="180"/>
      <c r="D32" s="180"/>
      <c r="E32" s="180"/>
      <c r="F32" s="180"/>
      <c r="G32" s="170"/>
      <c r="H32" s="170"/>
      <c r="I32" s="170"/>
      <c r="J32" s="170"/>
      <c r="K32" s="183" t="s">
        <v>397</v>
      </c>
      <c r="L32" s="183"/>
      <c r="M32" s="183"/>
      <c r="N32" s="183"/>
      <c r="O32" s="183"/>
      <c r="P32" s="183"/>
      <c r="Q32" s="183"/>
      <c r="R32" s="170"/>
      <c r="S32" s="170"/>
    </row>
    <row r="33" spans="1:19" x14ac:dyDescent="0.25">
      <c r="A33" s="180"/>
      <c r="B33" s="180"/>
      <c r="C33" s="180"/>
      <c r="D33" s="180"/>
      <c r="E33" s="180"/>
      <c r="F33" s="180"/>
      <c r="G33" s="170"/>
      <c r="H33" s="170"/>
      <c r="I33" s="170"/>
      <c r="J33" s="170"/>
      <c r="K33" s="184" t="s">
        <v>27</v>
      </c>
      <c r="L33" s="184"/>
      <c r="M33" s="184"/>
      <c r="N33" s="184"/>
      <c r="O33" s="184"/>
      <c r="P33" s="184"/>
      <c r="Q33" s="184"/>
      <c r="R33" s="174"/>
      <c r="S33" s="174"/>
    </row>
    <row r="34" spans="1:19" ht="15.75" customHeight="1" x14ac:dyDescent="0.25">
      <c r="A34" s="167" t="s">
        <v>393</v>
      </c>
      <c r="B34" s="168"/>
      <c r="C34" s="168"/>
      <c r="D34" s="168"/>
      <c r="E34" s="168"/>
      <c r="F34" s="169"/>
      <c r="G34" s="167" t="s">
        <v>394</v>
      </c>
      <c r="H34" s="168"/>
      <c r="I34" s="168"/>
      <c r="J34" s="169"/>
      <c r="K34" s="184"/>
      <c r="L34" s="184"/>
      <c r="M34" s="184"/>
      <c r="N34" s="184"/>
      <c r="O34" s="184"/>
      <c r="P34" s="184"/>
      <c r="Q34" s="184"/>
      <c r="R34" s="174"/>
      <c r="S34" s="174"/>
    </row>
    <row r="35" spans="1:19" x14ac:dyDescent="0.25">
      <c r="A35" s="185"/>
      <c r="B35" s="186"/>
      <c r="C35" s="186"/>
      <c r="D35" s="186"/>
      <c r="E35" s="186"/>
      <c r="F35" s="187"/>
      <c r="G35" s="185"/>
      <c r="H35" s="186"/>
      <c r="I35" s="186"/>
      <c r="J35" s="187"/>
      <c r="K35" s="182" t="s">
        <v>28</v>
      </c>
      <c r="L35" s="182"/>
      <c r="M35" s="182"/>
      <c r="N35" s="182"/>
      <c r="O35" s="182"/>
      <c r="P35" s="182"/>
      <c r="Q35" s="182"/>
      <c r="R35" s="170"/>
      <c r="S35" s="170"/>
    </row>
    <row r="36" spans="1:19" x14ac:dyDescent="0.25">
      <c r="A36" s="188"/>
      <c r="B36" s="189"/>
      <c r="C36" s="189"/>
      <c r="D36" s="189"/>
      <c r="E36" s="189"/>
      <c r="F36" s="190"/>
      <c r="G36" s="188"/>
      <c r="H36" s="189"/>
      <c r="I36" s="189"/>
      <c r="J36" s="190"/>
      <c r="K36" s="182" t="s">
        <v>93</v>
      </c>
      <c r="L36" s="182"/>
      <c r="M36" s="182"/>
      <c r="N36" s="182"/>
      <c r="O36" s="182"/>
      <c r="P36" s="182"/>
      <c r="Q36" s="182"/>
      <c r="R36" s="170"/>
      <c r="S36" s="170"/>
    </row>
    <row r="37" spans="1:19" ht="30.75" customHeight="1" x14ac:dyDescent="0.25">
      <c r="A37" s="191"/>
      <c r="B37" s="192"/>
      <c r="C37" s="192"/>
      <c r="D37" s="192"/>
      <c r="E37" s="192"/>
      <c r="F37" s="193"/>
      <c r="G37" s="191"/>
      <c r="H37" s="192"/>
      <c r="I37" s="192"/>
      <c r="J37" s="193"/>
      <c r="K37" s="181" t="s">
        <v>86</v>
      </c>
      <c r="L37" s="181"/>
      <c r="M37" s="181"/>
      <c r="N37" s="181"/>
      <c r="O37" s="181"/>
      <c r="P37" s="181"/>
      <c r="Q37" s="181"/>
      <c r="R37" s="170"/>
      <c r="S37" s="170"/>
    </row>
    <row r="38" spans="1:19" x14ac:dyDescent="0.25">
      <c r="A38" s="178" t="s">
        <v>395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6" t="s">
        <v>101</v>
      </c>
      <c r="L38" s="176"/>
      <c r="M38" s="176"/>
      <c r="N38" s="176"/>
      <c r="O38" s="176"/>
      <c r="P38" s="176"/>
      <c r="Q38" s="176"/>
      <c r="R38" s="177">
        <f>COUNTIF($R$29:$S$37,Listas!$B$2)</f>
        <v>0</v>
      </c>
      <c r="S38" s="177"/>
    </row>
    <row r="39" spans="1:19" x14ac:dyDescent="0.25">
      <c r="A39" s="96" t="s">
        <v>29</v>
      </c>
      <c r="B39" s="96"/>
      <c r="C39" s="96"/>
      <c r="D39" s="96" t="s">
        <v>30</v>
      </c>
      <c r="E39" s="229"/>
      <c r="F39" s="228" t="s">
        <v>33</v>
      </c>
      <c r="G39" s="175" t="s">
        <v>97</v>
      </c>
      <c r="H39" s="175"/>
      <c r="I39" s="175"/>
      <c r="J39" s="175"/>
      <c r="K39" s="167" t="s">
        <v>398</v>
      </c>
      <c r="L39" s="168"/>
      <c r="M39" s="168"/>
      <c r="N39" s="168"/>
      <c r="O39" s="169"/>
      <c r="P39" s="167" t="s">
        <v>385</v>
      </c>
      <c r="Q39" s="168"/>
      <c r="R39" s="168"/>
      <c r="S39" s="169"/>
    </row>
    <row r="40" spans="1:19" x14ac:dyDescent="0.25">
      <c r="A40" s="96"/>
      <c r="B40" s="96"/>
      <c r="C40" s="96"/>
      <c r="D40" s="96"/>
      <c r="E40" s="229"/>
      <c r="F40" s="228"/>
      <c r="G40" s="170"/>
      <c r="H40" s="170"/>
      <c r="I40" s="170"/>
      <c r="J40" s="170"/>
      <c r="K40" s="158"/>
      <c r="L40" s="159"/>
      <c r="M40" s="159"/>
      <c r="N40" s="159"/>
      <c r="O40" s="164"/>
      <c r="P40" s="170"/>
      <c r="Q40" s="170"/>
      <c r="R40" s="170"/>
      <c r="S40" s="170"/>
    </row>
    <row r="41" spans="1:19" x14ac:dyDescent="0.25">
      <c r="A41" s="96"/>
      <c r="B41" s="96"/>
      <c r="C41" s="96"/>
      <c r="D41" s="96" t="s">
        <v>31</v>
      </c>
      <c r="E41" s="233"/>
      <c r="F41" s="228"/>
      <c r="G41" s="170"/>
      <c r="H41" s="170"/>
      <c r="I41" s="170"/>
      <c r="J41" s="170"/>
      <c r="K41" s="160"/>
      <c r="L41" s="161"/>
      <c r="M41" s="161"/>
      <c r="N41" s="161"/>
      <c r="O41" s="165"/>
      <c r="P41" s="170"/>
      <c r="Q41" s="170"/>
      <c r="R41" s="170"/>
      <c r="S41" s="170"/>
    </row>
    <row r="42" spans="1:19" x14ac:dyDescent="0.25">
      <c r="A42" s="96"/>
      <c r="B42" s="96"/>
      <c r="C42" s="96"/>
      <c r="D42" s="96"/>
      <c r="E42" s="233"/>
      <c r="F42" s="228"/>
      <c r="G42" s="170"/>
      <c r="H42" s="170"/>
      <c r="I42" s="170"/>
      <c r="J42" s="170"/>
      <c r="K42" s="162"/>
      <c r="L42" s="163"/>
      <c r="M42" s="163"/>
      <c r="N42" s="163"/>
      <c r="O42" s="166"/>
      <c r="P42" s="170"/>
      <c r="Q42" s="170"/>
      <c r="R42" s="170"/>
      <c r="S42" s="170"/>
    </row>
    <row r="43" spans="1:19" x14ac:dyDescent="0.25">
      <c r="A43" s="96"/>
      <c r="B43" s="96"/>
      <c r="C43" s="96"/>
      <c r="D43" s="96" t="s">
        <v>32</v>
      </c>
      <c r="E43" s="233"/>
      <c r="F43" s="228"/>
      <c r="G43" s="170"/>
      <c r="H43" s="170"/>
      <c r="I43" s="170"/>
      <c r="J43" s="170"/>
      <c r="K43" s="167" t="s">
        <v>387</v>
      </c>
      <c r="L43" s="168"/>
      <c r="M43" s="168"/>
      <c r="N43" s="168"/>
      <c r="O43" s="169"/>
      <c r="P43" s="167" t="s">
        <v>386</v>
      </c>
      <c r="Q43" s="168"/>
      <c r="R43" s="168"/>
      <c r="S43" s="169"/>
    </row>
    <row r="44" spans="1:19" x14ac:dyDescent="0.25">
      <c r="A44" s="96"/>
      <c r="B44" s="96"/>
      <c r="C44" s="96"/>
      <c r="D44" s="96"/>
      <c r="E44" s="233"/>
      <c r="F44" s="228"/>
      <c r="G44" s="170"/>
      <c r="H44" s="170"/>
      <c r="I44" s="170"/>
      <c r="J44" s="170"/>
      <c r="K44" s="158"/>
      <c r="L44" s="159"/>
      <c r="M44" s="159"/>
      <c r="N44" s="159"/>
      <c r="O44" s="159"/>
      <c r="P44" s="158"/>
      <c r="Q44" s="159"/>
      <c r="R44" s="159"/>
      <c r="S44" s="164"/>
    </row>
    <row r="45" spans="1:19" x14ac:dyDescent="0.25">
      <c r="A45" s="96" t="s">
        <v>34</v>
      </c>
      <c r="B45" s="96"/>
      <c r="C45" s="96"/>
      <c r="D45" s="96" t="s">
        <v>30</v>
      </c>
      <c r="E45" s="233"/>
      <c r="F45" s="228" t="s">
        <v>33</v>
      </c>
      <c r="G45" s="175" t="s">
        <v>97</v>
      </c>
      <c r="H45" s="175"/>
      <c r="I45" s="175"/>
      <c r="J45" s="175"/>
      <c r="K45" s="160"/>
      <c r="L45" s="161"/>
      <c r="M45" s="161"/>
      <c r="N45" s="161"/>
      <c r="O45" s="161"/>
      <c r="P45" s="160"/>
      <c r="Q45" s="161"/>
      <c r="R45" s="161"/>
      <c r="S45" s="165"/>
    </row>
    <row r="46" spans="1:19" x14ac:dyDescent="0.25">
      <c r="A46" s="96"/>
      <c r="B46" s="96"/>
      <c r="C46" s="96"/>
      <c r="D46" s="96"/>
      <c r="E46" s="233"/>
      <c r="F46" s="228"/>
      <c r="G46" s="170"/>
      <c r="H46" s="170"/>
      <c r="I46" s="170"/>
      <c r="J46" s="170"/>
      <c r="K46" s="162"/>
      <c r="L46" s="163"/>
      <c r="M46" s="163"/>
      <c r="N46" s="163"/>
      <c r="O46" s="163"/>
      <c r="P46" s="162"/>
      <c r="Q46" s="163"/>
      <c r="R46" s="163"/>
      <c r="S46" s="166"/>
    </row>
    <row r="47" spans="1:19" x14ac:dyDescent="0.25">
      <c r="A47" s="96"/>
      <c r="B47" s="96"/>
      <c r="C47" s="96"/>
      <c r="D47" s="96" t="s">
        <v>31</v>
      </c>
      <c r="E47" s="233"/>
      <c r="F47" s="228"/>
      <c r="G47" s="170"/>
      <c r="H47" s="170"/>
      <c r="I47" s="170"/>
      <c r="J47" s="170"/>
      <c r="K47" s="237" t="s">
        <v>384</v>
      </c>
      <c r="L47" s="238"/>
      <c r="M47" s="238"/>
      <c r="N47" s="238"/>
      <c r="O47" s="238"/>
      <c r="P47" s="238"/>
      <c r="Q47" s="238"/>
      <c r="R47" s="238"/>
      <c r="S47" s="239"/>
    </row>
    <row r="48" spans="1:19" x14ac:dyDescent="0.25">
      <c r="A48" s="96"/>
      <c r="B48" s="96"/>
      <c r="C48" s="96"/>
      <c r="D48" s="96"/>
      <c r="E48" s="233"/>
      <c r="F48" s="228"/>
      <c r="G48" s="170"/>
      <c r="H48" s="170"/>
      <c r="I48" s="170"/>
      <c r="J48" s="170"/>
      <c r="K48" s="149"/>
      <c r="L48" s="150"/>
      <c r="M48" s="150"/>
      <c r="N48" s="150"/>
      <c r="O48" s="150"/>
      <c r="P48" s="150"/>
      <c r="Q48" s="150"/>
      <c r="R48" s="150"/>
      <c r="S48" s="151"/>
    </row>
    <row r="49" spans="1:19" x14ac:dyDescent="0.25">
      <c r="A49" s="96"/>
      <c r="B49" s="96"/>
      <c r="C49" s="96"/>
      <c r="D49" s="96" t="s">
        <v>32</v>
      </c>
      <c r="E49" s="233"/>
      <c r="F49" s="228"/>
      <c r="G49" s="170"/>
      <c r="H49" s="170"/>
      <c r="I49" s="170"/>
      <c r="J49" s="170"/>
      <c r="K49" s="152"/>
      <c r="L49" s="153"/>
      <c r="M49" s="153"/>
      <c r="N49" s="153"/>
      <c r="O49" s="153"/>
      <c r="P49" s="153"/>
      <c r="Q49" s="153"/>
      <c r="R49" s="153"/>
      <c r="S49" s="154"/>
    </row>
    <row r="50" spans="1:19" x14ac:dyDescent="0.25">
      <c r="A50" s="96"/>
      <c r="B50" s="96"/>
      <c r="C50" s="96"/>
      <c r="D50" s="96"/>
      <c r="E50" s="233"/>
      <c r="F50" s="228"/>
      <c r="G50" s="170"/>
      <c r="H50" s="170"/>
      <c r="I50" s="170"/>
      <c r="J50" s="170"/>
      <c r="K50" s="155"/>
      <c r="L50" s="156"/>
      <c r="M50" s="156"/>
      <c r="N50" s="156"/>
      <c r="O50" s="156"/>
      <c r="P50" s="156"/>
      <c r="Q50" s="156"/>
      <c r="R50" s="156"/>
      <c r="S50" s="157"/>
    </row>
    <row r="51" spans="1:19" x14ac:dyDescent="0.2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</row>
    <row r="52" spans="1:19" x14ac:dyDescent="0.25">
      <c r="A52" s="235" t="s">
        <v>379</v>
      </c>
      <c r="B52" s="235"/>
      <c r="C52" s="235"/>
      <c r="D52" s="235"/>
      <c r="E52" s="235"/>
      <c r="F52" s="235"/>
      <c r="G52" s="235" t="s">
        <v>380</v>
      </c>
      <c r="H52" s="235"/>
      <c r="I52" s="235"/>
      <c r="J52" s="235"/>
      <c r="K52" s="235"/>
      <c r="L52" s="235"/>
      <c r="M52" s="82" t="s">
        <v>381</v>
      </c>
      <c r="N52" s="82"/>
      <c r="O52" s="82"/>
      <c r="P52" s="82"/>
      <c r="Q52" s="82"/>
      <c r="R52" s="82"/>
      <c r="S52" s="82"/>
    </row>
    <row r="53" spans="1:19" x14ac:dyDescent="0.25">
      <c r="A53" s="83" t="s">
        <v>404</v>
      </c>
      <c r="B53" s="83"/>
      <c r="C53" s="83"/>
      <c r="D53" s="83"/>
      <c r="E53" s="83"/>
      <c r="F53" s="83"/>
      <c r="G53" s="83" t="s">
        <v>404</v>
      </c>
      <c r="H53" s="83"/>
      <c r="I53" s="83"/>
      <c r="J53" s="83"/>
      <c r="K53" s="83"/>
      <c r="L53" s="83"/>
      <c r="M53" s="83" t="s">
        <v>404</v>
      </c>
      <c r="N53" s="83"/>
      <c r="O53" s="83"/>
      <c r="P53" s="83"/>
      <c r="Q53" s="83"/>
      <c r="R53" s="83"/>
      <c r="S53" s="83"/>
    </row>
    <row r="54" spans="1:19" ht="15" customHeight="1" x14ac:dyDescent="0.25">
      <c r="A54" s="83" t="s">
        <v>405</v>
      </c>
      <c r="B54" s="83"/>
      <c r="C54" s="83"/>
      <c r="D54" s="83"/>
      <c r="E54" s="83"/>
      <c r="F54" s="83"/>
      <c r="G54" s="83" t="s">
        <v>405</v>
      </c>
      <c r="H54" s="83"/>
      <c r="I54" s="83"/>
      <c r="J54" s="83"/>
      <c r="K54" s="83"/>
      <c r="L54" s="83"/>
      <c r="M54" s="83" t="s">
        <v>405</v>
      </c>
      <c r="N54" s="83"/>
      <c r="O54" s="83"/>
      <c r="P54" s="83"/>
      <c r="Q54" s="83"/>
      <c r="R54" s="83"/>
      <c r="S54" s="83"/>
    </row>
    <row r="55" spans="1:19" ht="15" customHeight="1" x14ac:dyDescent="0.25">
      <c r="A55" s="83" t="s">
        <v>406</v>
      </c>
      <c r="B55" s="83"/>
      <c r="C55" s="83"/>
      <c r="D55" s="83"/>
      <c r="E55" s="83"/>
      <c r="F55" s="83"/>
      <c r="G55" s="83" t="s">
        <v>406</v>
      </c>
      <c r="H55" s="83"/>
      <c r="I55" s="83"/>
      <c r="J55" s="83"/>
      <c r="K55" s="83"/>
      <c r="L55" s="83"/>
      <c r="M55" s="83" t="s">
        <v>406</v>
      </c>
      <c r="N55" s="83"/>
      <c r="O55" s="83"/>
      <c r="P55" s="83"/>
      <c r="Q55" s="83"/>
      <c r="R55" s="83"/>
      <c r="S55" s="83"/>
    </row>
  </sheetData>
  <mergeCells count="136">
    <mergeCell ref="A54:F54"/>
    <mergeCell ref="G54:L54"/>
    <mergeCell ref="M54:S54"/>
    <mergeCell ref="A55:F55"/>
    <mergeCell ref="G55:L55"/>
    <mergeCell ref="M55:S55"/>
    <mergeCell ref="G45:J45"/>
    <mergeCell ref="F45:F50"/>
    <mergeCell ref="E45:E46"/>
    <mergeCell ref="G46:J50"/>
    <mergeCell ref="D45:D46"/>
    <mergeCell ref="A45:C50"/>
    <mergeCell ref="E47:E48"/>
    <mergeCell ref="E49:E50"/>
    <mergeCell ref="D47:D48"/>
    <mergeCell ref="D49:D50"/>
    <mergeCell ref="A52:F52"/>
    <mergeCell ref="G52:L52"/>
    <mergeCell ref="A53:F53"/>
    <mergeCell ref="G53:L53"/>
    <mergeCell ref="A51:S51"/>
    <mergeCell ref="M52:S52"/>
    <mergeCell ref="M53:S53"/>
    <mergeCell ref="K47:S47"/>
    <mergeCell ref="F39:F44"/>
    <mergeCell ref="E39:E40"/>
    <mergeCell ref="H19:M19"/>
    <mergeCell ref="N19:P19"/>
    <mergeCell ref="R28:S28"/>
    <mergeCell ref="B29:J29"/>
    <mergeCell ref="R29:S29"/>
    <mergeCell ref="G30:J30"/>
    <mergeCell ref="K30:Q30"/>
    <mergeCell ref="R30:S30"/>
    <mergeCell ref="G34:J34"/>
    <mergeCell ref="S24:S27"/>
    <mergeCell ref="D39:D40"/>
    <mergeCell ref="A39:C44"/>
    <mergeCell ref="E41:E42"/>
    <mergeCell ref="E43:E44"/>
    <mergeCell ref="D41:D42"/>
    <mergeCell ref="D43:D44"/>
    <mergeCell ref="H22:M22"/>
    <mergeCell ref="N22:P22"/>
    <mergeCell ref="J27:J28"/>
    <mergeCell ref="K29:Q29"/>
    <mergeCell ref="G25:I25"/>
    <mergeCell ref="B26:B27"/>
    <mergeCell ref="Q2:S4"/>
    <mergeCell ref="D2:M2"/>
    <mergeCell ref="D3:M3"/>
    <mergeCell ref="D4:M4"/>
    <mergeCell ref="N2:P2"/>
    <mergeCell ref="N3:P3"/>
    <mergeCell ref="N4:P4"/>
    <mergeCell ref="A2:C4"/>
    <mergeCell ref="A7:D7"/>
    <mergeCell ref="F7:S9"/>
    <mergeCell ref="P17:S17"/>
    <mergeCell ref="Q19:S19"/>
    <mergeCell ref="B15:J15"/>
    <mergeCell ref="L15:S15"/>
    <mergeCell ref="G16:J16"/>
    <mergeCell ref="K16:O16"/>
    <mergeCell ref="A19:G19"/>
    <mergeCell ref="A5:S5"/>
    <mergeCell ref="K35:Q35"/>
    <mergeCell ref="A8:D8"/>
    <mergeCell ref="A9:D9"/>
    <mergeCell ref="N20:P20"/>
    <mergeCell ref="H21:M21"/>
    <mergeCell ref="N21:P21"/>
    <mergeCell ref="A22:G22"/>
    <mergeCell ref="A20:G20"/>
    <mergeCell ref="A21:G21"/>
    <mergeCell ref="K31:Q31"/>
    <mergeCell ref="K28:Q28"/>
    <mergeCell ref="J13:J14"/>
    <mergeCell ref="K13:K15"/>
    <mergeCell ref="A30:F30"/>
    <mergeCell ref="A23:J23"/>
    <mergeCell ref="K24:P27"/>
    <mergeCell ref="B24:J24"/>
    <mergeCell ref="B25:E25"/>
    <mergeCell ref="C26:E27"/>
    <mergeCell ref="A10:S10"/>
    <mergeCell ref="A11:J11"/>
    <mergeCell ref="A18:S18"/>
    <mergeCell ref="K11:S11"/>
    <mergeCell ref="B12:E12"/>
    <mergeCell ref="F12:J12"/>
    <mergeCell ref="K12:N12"/>
    <mergeCell ref="O12:S12"/>
    <mergeCell ref="B13:B14"/>
    <mergeCell ref="C13:D14"/>
    <mergeCell ref="E13:F14"/>
    <mergeCell ref="S13:S14"/>
    <mergeCell ref="P16:S16"/>
    <mergeCell ref="A16:F16"/>
    <mergeCell ref="L13:M14"/>
    <mergeCell ref="N13:O14"/>
    <mergeCell ref="G17:J17"/>
    <mergeCell ref="K17:O17"/>
    <mergeCell ref="K36:Q36"/>
    <mergeCell ref="G31:J33"/>
    <mergeCell ref="K32:Q32"/>
    <mergeCell ref="K33:Q34"/>
    <mergeCell ref="A35:F37"/>
    <mergeCell ref="G35:J37"/>
    <mergeCell ref="A34:F34"/>
    <mergeCell ref="R35:S35"/>
    <mergeCell ref="R36:S36"/>
    <mergeCell ref="K48:S50"/>
    <mergeCell ref="K44:O46"/>
    <mergeCell ref="P44:S46"/>
    <mergeCell ref="P39:S39"/>
    <mergeCell ref="P40:S42"/>
    <mergeCell ref="K39:O39"/>
    <mergeCell ref="K40:O42"/>
    <mergeCell ref="A6:S6"/>
    <mergeCell ref="H20:M20"/>
    <mergeCell ref="A17:F17"/>
    <mergeCell ref="G39:J39"/>
    <mergeCell ref="G40:J44"/>
    <mergeCell ref="K43:O43"/>
    <mergeCell ref="P43:S43"/>
    <mergeCell ref="K38:Q38"/>
    <mergeCell ref="R38:S38"/>
    <mergeCell ref="R31:S31"/>
    <mergeCell ref="R32:S32"/>
    <mergeCell ref="R33:S34"/>
    <mergeCell ref="A38:J38"/>
    <mergeCell ref="A31:F33"/>
    <mergeCell ref="K23:S23"/>
    <mergeCell ref="K37:Q37"/>
    <mergeCell ref="R37:S37"/>
  </mergeCells>
  <conditionalFormatting sqref="E7:E9">
    <cfRule type="expression" dxfId="0" priority="1">
      <formula>COUNTIF($E$7:$E$9,"x")&gt;1</formula>
    </cfRule>
  </conditionalFormatting>
  <dataValidations count="1">
    <dataValidation type="list" allowBlank="1" showInputMessage="1" showErrorMessage="1" sqref="E7:E9" xr:uid="{15D40A99-A126-4159-82C7-2D89ECFE8826}">
      <formula1>"X"</formula1>
    </dataValidation>
  </dataValidations>
  <pageMargins left="0.31496062992125984" right="0.31496062992125984" top="0.15748031496062992" bottom="0.15748031496062992" header="0.31496062992125984" footer="0.31496062992125984"/>
  <pageSetup paperSize="291" scale="76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Listas!$B$2:$B$4</xm:f>
          </x14:formula1>
          <xm:sqref>R29:R33 R35:R37</xm:sqref>
        </x14:dataValidation>
        <x14:dataValidation type="list" allowBlank="1" showInputMessage="1" showErrorMessage="1" xr:uid="{00000000-0002-0000-0100-000002000000}">
          <x14:formula1>
            <xm:f>Listas!$R$2:$R$32</xm:f>
          </x14:formula1>
          <xm:sqref>G14 P14 G27</xm:sqref>
        </x14:dataValidation>
        <x14:dataValidation type="list" allowBlank="1" showInputMessage="1" showErrorMessage="1" xr:uid="{00000000-0002-0000-0100-000003000000}">
          <x14:formula1>
            <xm:f>Listas!$S$2:$S$13</xm:f>
          </x14:formula1>
          <xm:sqref>H14 Q14 H27</xm:sqref>
        </x14:dataValidation>
        <x14:dataValidation type="list" allowBlank="1" showInputMessage="1" showErrorMessage="1" xr:uid="{00000000-0002-0000-0100-000004000000}">
          <x14:formula1>
            <xm:f>Listas!$T$2:$T$6</xm:f>
          </x14:formula1>
          <xm:sqref>I14 R14 I27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topLeftCell="G1" workbookViewId="0">
      <selection activeCell="T2" sqref="T2:T6"/>
    </sheetView>
  </sheetViews>
  <sheetFormatPr baseColWidth="10" defaultRowHeight="15" x14ac:dyDescent="0.25"/>
  <cols>
    <col min="1" max="1" width="52.85546875" customWidth="1"/>
    <col min="2" max="2" width="15.28515625" customWidth="1"/>
    <col min="3" max="3" width="13.28515625" bestFit="1" customWidth="1"/>
    <col min="4" max="4" width="30.28515625" customWidth="1"/>
    <col min="5" max="5" width="33.140625" customWidth="1"/>
    <col min="6" max="6" width="34" customWidth="1"/>
    <col min="13" max="13" width="18.140625" bestFit="1" customWidth="1"/>
  </cols>
  <sheetData>
    <row r="1" spans="1:20" ht="30" x14ac:dyDescent="0.25">
      <c r="A1" s="14" t="s">
        <v>79</v>
      </c>
      <c r="B1" s="39" t="s">
        <v>81</v>
      </c>
      <c r="C1" s="38" t="s">
        <v>219</v>
      </c>
      <c r="D1" s="11"/>
      <c r="R1" t="s">
        <v>98</v>
      </c>
      <c r="S1" t="s">
        <v>2</v>
      </c>
      <c r="T1" t="s">
        <v>3</v>
      </c>
    </row>
    <row r="2" spans="1:20" ht="25.5" customHeight="1" thickBot="1" x14ac:dyDescent="0.3">
      <c r="A2" s="1" t="s">
        <v>40</v>
      </c>
      <c r="B2" s="40" t="s">
        <v>82</v>
      </c>
      <c r="C2" s="19" t="s">
        <v>225</v>
      </c>
      <c r="D2" s="3"/>
      <c r="E2" s="16" t="s">
        <v>195</v>
      </c>
      <c r="F2" s="16" t="s">
        <v>11</v>
      </c>
      <c r="G2" s="16" t="s">
        <v>10</v>
      </c>
      <c r="I2" s="16" t="s">
        <v>11</v>
      </c>
      <c r="J2" s="18" t="s">
        <v>10</v>
      </c>
      <c r="M2" s="12" t="s">
        <v>195</v>
      </c>
      <c r="P2" s="19" t="s">
        <v>225</v>
      </c>
      <c r="R2">
        <v>1</v>
      </c>
      <c r="S2" t="s">
        <v>343</v>
      </c>
      <c r="T2">
        <v>2016</v>
      </c>
    </row>
    <row r="3" spans="1:20" ht="15.75" thickBot="1" x14ac:dyDescent="0.3">
      <c r="A3" s="1" t="s">
        <v>41</v>
      </c>
      <c r="B3" s="40" t="s">
        <v>83</v>
      </c>
      <c r="C3" s="19" t="s">
        <v>202</v>
      </c>
      <c r="D3" s="3"/>
      <c r="E3" s="42" t="s">
        <v>196</v>
      </c>
      <c r="F3" s="15">
        <v>67</v>
      </c>
      <c r="G3" s="15">
        <v>4</v>
      </c>
      <c r="I3" s="15">
        <v>8</v>
      </c>
      <c r="J3" s="17">
        <v>1</v>
      </c>
      <c r="L3" s="19" t="s">
        <v>225</v>
      </c>
      <c r="M3" s="43" t="s">
        <v>196</v>
      </c>
      <c r="P3" s="19" t="s">
        <v>202</v>
      </c>
      <c r="R3">
        <v>2</v>
      </c>
      <c r="S3" t="s">
        <v>344</v>
      </c>
      <c r="T3">
        <v>2017</v>
      </c>
    </row>
    <row r="4" spans="1:20" ht="15.75" thickBot="1" x14ac:dyDescent="0.3">
      <c r="A4" s="1" t="s">
        <v>42</v>
      </c>
      <c r="B4" s="41" t="s">
        <v>99</v>
      </c>
      <c r="C4" s="19" t="s">
        <v>226</v>
      </c>
      <c r="D4" s="3"/>
      <c r="E4" s="42" t="s">
        <v>197</v>
      </c>
      <c r="F4" s="15">
        <v>77</v>
      </c>
      <c r="G4" s="15">
        <v>3</v>
      </c>
      <c r="I4" s="15">
        <v>9</v>
      </c>
      <c r="J4" s="17">
        <v>2</v>
      </c>
      <c r="L4" s="19" t="s">
        <v>225</v>
      </c>
      <c r="M4" s="43" t="s">
        <v>197</v>
      </c>
      <c r="P4" s="19" t="s">
        <v>226</v>
      </c>
      <c r="R4">
        <v>3</v>
      </c>
      <c r="S4" t="s">
        <v>345</v>
      </c>
      <c r="T4">
        <v>2018</v>
      </c>
    </row>
    <row r="5" spans="1:20" ht="15.75" thickBot="1" x14ac:dyDescent="0.3">
      <c r="A5" s="1" t="s">
        <v>43</v>
      </c>
      <c r="C5" s="19" t="s">
        <v>227</v>
      </c>
      <c r="D5" s="3"/>
      <c r="E5" s="42" t="s">
        <v>198</v>
      </c>
      <c r="F5" s="15">
        <v>8</v>
      </c>
      <c r="G5" s="15">
        <v>2</v>
      </c>
      <c r="I5" s="15">
        <v>52</v>
      </c>
      <c r="J5" s="17">
        <v>3</v>
      </c>
      <c r="L5" s="19" t="s">
        <v>225</v>
      </c>
      <c r="M5" s="43" t="s">
        <v>198</v>
      </c>
      <c r="P5" s="19" t="s">
        <v>227</v>
      </c>
      <c r="R5">
        <v>4</v>
      </c>
      <c r="S5" t="s">
        <v>346</v>
      </c>
      <c r="T5">
        <v>2019</v>
      </c>
    </row>
    <row r="6" spans="1:20" ht="15.75" thickBot="1" x14ac:dyDescent="0.3">
      <c r="A6" s="1" t="s">
        <v>44</v>
      </c>
      <c r="C6" s="19" t="s">
        <v>212</v>
      </c>
      <c r="D6" s="3"/>
      <c r="E6" s="42" t="s">
        <v>199</v>
      </c>
      <c r="F6" s="15">
        <v>52</v>
      </c>
      <c r="G6" s="15">
        <v>1</v>
      </c>
      <c r="I6" s="15">
        <v>67</v>
      </c>
      <c r="J6" s="17">
        <v>4</v>
      </c>
      <c r="L6" s="19" t="s">
        <v>225</v>
      </c>
      <c r="M6" s="43" t="s">
        <v>199</v>
      </c>
      <c r="P6" s="19" t="s">
        <v>212</v>
      </c>
      <c r="R6">
        <v>5</v>
      </c>
      <c r="S6" t="s">
        <v>347</v>
      </c>
      <c r="T6">
        <v>2020</v>
      </c>
    </row>
    <row r="7" spans="1:20" ht="26.25" thickBot="1" x14ac:dyDescent="0.3">
      <c r="A7" s="1" t="s">
        <v>45</v>
      </c>
      <c r="C7" s="19" t="s">
        <v>228</v>
      </c>
      <c r="D7" s="3"/>
      <c r="E7" s="42" t="s">
        <v>200</v>
      </c>
      <c r="F7" s="15">
        <v>9</v>
      </c>
      <c r="G7" s="15">
        <v>1</v>
      </c>
      <c r="I7" s="15">
        <v>77</v>
      </c>
      <c r="J7" s="17">
        <v>5</v>
      </c>
      <c r="L7" s="19" t="s">
        <v>225</v>
      </c>
      <c r="M7" s="43" t="s">
        <v>200</v>
      </c>
      <c r="P7" s="19" t="s">
        <v>228</v>
      </c>
      <c r="R7">
        <v>6</v>
      </c>
      <c r="S7" t="s">
        <v>348</v>
      </c>
    </row>
    <row r="8" spans="1:20" ht="15" customHeight="1" x14ac:dyDescent="0.25">
      <c r="A8" s="1" t="s">
        <v>46</v>
      </c>
      <c r="E8" s="240" t="s">
        <v>201</v>
      </c>
      <c r="F8" s="241">
        <v>115</v>
      </c>
      <c r="G8" s="241">
        <v>1</v>
      </c>
      <c r="I8" s="15">
        <v>105</v>
      </c>
      <c r="J8" s="17">
        <v>6</v>
      </c>
      <c r="L8" s="19" t="s">
        <v>202</v>
      </c>
      <c r="M8" s="44" t="s">
        <v>201</v>
      </c>
      <c r="R8">
        <v>7</v>
      </c>
      <c r="S8" t="s">
        <v>349</v>
      </c>
    </row>
    <row r="9" spans="1:20" ht="15" customHeight="1" thickBot="1" x14ac:dyDescent="0.3">
      <c r="A9" s="1" t="s">
        <v>47</v>
      </c>
      <c r="E9" s="240"/>
      <c r="F9" s="241"/>
      <c r="G9" s="241"/>
      <c r="I9" s="15">
        <v>115</v>
      </c>
      <c r="J9" s="17">
        <v>7</v>
      </c>
      <c r="M9" s="13" t="s">
        <v>203</v>
      </c>
      <c r="R9">
        <v>8</v>
      </c>
      <c r="S9" t="s">
        <v>350</v>
      </c>
    </row>
    <row r="10" spans="1:20" ht="15.75" thickBot="1" x14ac:dyDescent="0.3">
      <c r="A10" s="1" t="s">
        <v>48</v>
      </c>
      <c r="E10" s="42" t="s">
        <v>202</v>
      </c>
      <c r="F10" s="15">
        <v>105</v>
      </c>
      <c r="G10" s="15">
        <v>1</v>
      </c>
      <c r="I10" s="15">
        <v>201</v>
      </c>
      <c r="J10" s="17">
        <v>8</v>
      </c>
      <c r="M10" s="13" t="s">
        <v>204</v>
      </c>
      <c r="R10">
        <v>9</v>
      </c>
      <c r="S10" t="s">
        <v>351</v>
      </c>
    </row>
    <row r="11" spans="1:20" ht="15.75" thickBot="1" x14ac:dyDescent="0.3">
      <c r="A11" s="1" t="s">
        <v>49</v>
      </c>
      <c r="E11" s="42" t="s">
        <v>203</v>
      </c>
      <c r="F11" s="15">
        <v>205</v>
      </c>
      <c r="G11" s="15">
        <v>3</v>
      </c>
      <c r="I11" s="15">
        <v>205</v>
      </c>
      <c r="J11" s="17">
        <v>9</v>
      </c>
      <c r="M11" s="13" t="s">
        <v>206</v>
      </c>
      <c r="R11">
        <v>10</v>
      </c>
      <c r="S11" t="s">
        <v>352</v>
      </c>
    </row>
    <row r="12" spans="1:20" ht="26.25" thickBot="1" x14ac:dyDescent="0.3">
      <c r="A12" s="1" t="s">
        <v>50</v>
      </c>
      <c r="E12" s="42" t="s">
        <v>204</v>
      </c>
      <c r="F12" s="15">
        <v>210</v>
      </c>
      <c r="G12" s="15">
        <v>3</v>
      </c>
      <c r="I12" s="15">
        <v>210</v>
      </c>
      <c r="J12" s="17">
        <v>10</v>
      </c>
      <c r="M12" s="13" t="s">
        <v>205</v>
      </c>
      <c r="R12">
        <v>11</v>
      </c>
      <c r="S12" t="s">
        <v>353</v>
      </c>
    </row>
    <row r="13" spans="1:20" ht="15.75" thickBot="1" x14ac:dyDescent="0.3">
      <c r="A13" s="1" t="s">
        <v>51</v>
      </c>
      <c r="E13" s="42" t="s">
        <v>206</v>
      </c>
      <c r="F13" s="15">
        <v>230</v>
      </c>
      <c r="G13" s="15">
        <v>3</v>
      </c>
      <c r="I13" s="15">
        <v>215</v>
      </c>
      <c r="J13" s="17">
        <v>11</v>
      </c>
      <c r="M13" s="13" t="s">
        <v>207</v>
      </c>
      <c r="R13">
        <v>12</v>
      </c>
      <c r="S13" t="s">
        <v>354</v>
      </c>
    </row>
    <row r="14" spans="1:20" ht="26.25" thickBot="1" x14ac:dyDescent="0.3">
      <c r="A14" s="1" t="s">
        <v>52</v>
      </c>
      <c r="E14" s="42" t="s">
        <v>205</v>
      </c>
      <c r="F14" s="15">
        <v>335</v>
      </c>
      <c r="G14" s="15">
        <v>8</v>
      </c>
      <c r="I14" s="15">
        <v>230</v>
      </c>
      <c r="M14" s="13" t="s">
        <v>208</v>
      </c>
      <c r="R14">
        <v>13</v>
      </c>
    </row>
    <row r="15" spans="1:20" ht="15.75" thickBot="1" x14ac:dyDescent="0.3">
      <c r="A15" s="1" t="s">
        <v>53</v>
      </c>
      <c r="E15" s="42" t="s">
        <v>207</v>
      </c>
      <c r="F15" s="15">
        <v>201</v>
      </c>
      <c r="G15" s="15">
        <v>1</v>
      </c>
      <c r="I15" s="15">
        <v>290</v>
      </c>
      <c r="M15" s="13" t="s">
        <v>209</v>
      </c>
      <c r="R15">
        <v>14</v>
      </c>
    </row>
    <row r="16" spans="1:20" ht="26.25" thickBot="1" x14ac:dyDescent="0.3">
      <c r="A16" s="1" t="s">
        <v>54</v>
      </c>
      <c r="E16" s="42" t="s">
        <v>208</v>
      </c>
      <c r="F16" s="15">
        <v>215</v>
      </c>
      <c r="G16" s="15">
        <v>1</v>
      </c>
      <c r="I16" s="15">
        <v>335</v>
      </c>
      <c r="M16" s="13" t="s">
        <v>210</v>
      </c>
      <c r="R16">
        <v>15</v>
      </c>
    </row>
    <row r="17" spans="1:18" ht="26.25" thickBot="1" x14ac:dyDescent="0.3">
      <c r="A17" s="1" t="s">
        <v>55</v>
      </c>
      <c r="E17" s="42" t="s">
        <v>209</v>
      </c>
      <c r="F17" s="15">
        <v>290</v>
      </c>
      <c r="G17" s="15">
        <v>1</v>
      </c>
      <c r="I17" s="15">
        <v>340</v>
      </c>
      <c r="M17" s="13" t="s">
        <v>211</v>
      </c>
      <c r="R17">
        <v>16</v>
      </c>
    </row>
    <row r="18" spans="1:18" ht="15.75" thickBot="1" x14ac:dyDescent="0.3">
      <c r="A18" s="1" t="s">
        <v>56</v>
      </c>
      <c r="E18" s="42" t="s">
        <v>205</v>
      </c>
      <c r="F18" s="15">
        <v>335</v>
      </c>
      <c r="G18" s="15">
        <v>7</v>
      </c>
      <c r="I18" s="15">
        <v>401</v>
      </c>
      <c r="M18" s="13" t="s">
        <v>212</v>
      </c>
      <c r="R18">
        <v>17</v>
      </c>
    </row>
    <row r="19" spans="1:18" ht="15.75" thickBot="1" x14ac:dyDescent="0.3">
      <c r="A19" s="1" t="s">
        <v>57</v>
      </c>
      <c r="E19" s="42" t="s">
        <v>210</v>
      </c>
      <c r="F19" s="15">
        <v>340</v>
      </c>
      <c r="G19" s="15">
        <v>6</v>
      </c>
      <c r="I19" s="15">
        <v>525</v>
      </c>
      <c r="M19" s="13" t="s">
        <v>213</v>
      </c>
      <c r="R19">
        <v>18</v>
      </c>
    </row>
    <row r="20" spans="1:18" ht="26.25" thickBot="1" x14ac:dyDescent="0.3">
      <c r="A20" s="1" t="s">
        <v>58</v>
      </c>
      <c r="E20" s="42" t="s">
        <v>211</v>
      </c>
      <c r="F20" s="15">
        <v>340</v>
      </c>
      <c r="G20" s="15">
        <v>5</v>
      </c>
      <c r="I20" s="15">
        <v>540</v>
      </c>
      <c r="M20" s="13" t="s">
        <v>214</v>
      </c>
      <c r="R20">
        <v>19</v>
      </c>
    </row>
    <row r="21" spans="1:18" ht="15.75" thickBot="1" x14ac:dyDescent="0.3">
      <c r="A21" s="1" t="s">
        <v>59</v>
      </c>
      <c r="E21" s="42" t="s">
        <v>210</v>
      </c>
      <c r="F21" s="15">
        <v>340</v>
      </c>
      <c r="G21" s="15">
        <v>4</v>
      </c>
      <c r="I21" s="15">
        <v>550</v>
      </c>
      <c r="M21" s="13" t="s">
        <v>215</v>
      </c>
      <c r="R21">
        <v>20</v>
      </c>
    </row>
    <row r="22" spans="1:18" ht="15.75" thickBot="1" x14ac:dyDescent="0.3">
      <c r="A22" s="1" t="s">
        <v>60</v>
      </c>
      <c r="E22" s="42" t="s">
        <v>210</v>
      </c>
      <c r="F22" s="15">
        <v>340</v>
      </c>
      <c r="G22" s="15">
        <v>3</v>
      </c>
      <c r="I22" s="15">
        <v>565</v>
      </c>
      <c r="M22" s="13" t="s">
        <v>216</v>
      </c>
      <c r="R22">
        <v>21</v>
      </c>
    </row>
    <row r="23" spans="1:18" ht="26.25" thickBot="1" x14ac:dyDescent="0.3">
      <c r="A23" s="1" t="s">
        <v>61</v>
      </c>
      <c r="E23" s="42" t="s">
        <v>210</v>
      </c>
      <c r="F23" s="15">
        <v>340</v>
      </c>
      <c r="G23" s="15">
        <v>2</v>
      </c>
      <c r="I23" s="15">
        <v>601</v>
      </c>
      <c r="M23" s="13" t="s">
        <v>217</v>
      </c>
      <c r="R23">
        <v>22</v>
      </c>
    </row>
    <row r="24" spans="1:18" ht="15.75" thickBot="1" x14ac:dyDescent="0.3">
      <c r="A24" s="1" t="s">
        <v>62</v>
      </c>
      <c r="E24" s="42" t="s">
        <v>210</v>
      </c>
      <c r="F24" s="15">
        <v>340</v>
      </c>
      <c r="G24" s="15">
        <v>1</v>
      </c>
      <c r="I24" s="15">
        <v>605</v>
      </c>
      <c r="M24" s="13" t="s">
        <v>218</v>
      </c>
      <c r="R24">
        <v>23</v>
      </c>
    </row>
    <row r="25" spans="1:18" x14ac:dyDescent="0.25">
      <c r="A25" s="1" t="s">
        <v>63</v>
      </c>
      <c r="E25" s="42" t="s">
        <v>212</v>
      </c>
      <c r="F25" s="15">
        <v>401</v>
      </c>
      <c r="G25" s="15">
        <v>11</v>
      </c>
      <c r="R25">
        <v>24</v>
      </c>
    </row>
    <row r="26" spans="1:18" x14ac:dyDescent="0.25">
      <c r="A26" s="1" t="s">
        <v>64</v>
      </c>
      <c r="E26" s="42" t="s">
        <v>212</v>
      </c>
      <c r="F26" s="15">
        <v>401</v>
      </c>
      <c r="G26" s="15">
        <v>10</v>
      </c>
      <c r="R26">
        <v>25</v>
      </c>
    </row>
    <row r="27" spans="1:18" x14ac:dyDescent="0.25">
      <c r="A27" s="1" t="s">
        <v>65</v>
      </c>
      <c r="E27" s="42" t="s">
        <v>212</v>
      </c>
      <c r="F27" s="15">
        <v>401</v>
      </c>
      <c r="G27" s="15">
        <v>9</v>
      </c>
      <c r="R27">
        <v>26</v>
      </c>
    </row>
    <row r="28" spans="1:18" x14ac:dyDescent="0.25">
      <c r="A28" s="1" t="s">
        <v>66</v>
      </c>
      <c r="E28" s="42" t="s">
        <v>212</v>
      </c>
      <c r="F28" s="15">
        <v>401</v>
      </c>
      <c r="G28" s="15">
        <v>8</v>
      </c>
      <c r="R28">
        <v>27</v>
      </c>
    </row>
    <row r="29" spans="1:18" x14ac:dyDescent="0.25">
      <c r="A29" s="1" t="s">
        <v>67</v>
      </c>
      <c r="E29" s="42" t="s">
        <v>212</v>
      </c>
      <c r="F29" s="15">
        <v>401</v>
      </c>
      <c r="G29" s="15">
        <v>7</v>
      </c>
      <c r="R29">
        <v>28</v>
      </c>
    </row>
    <row r="30" spans="1:18" x14ac:dyDescent="0.25">
      <c r="A30" s="1" t="s">
        <v>68</v>
      </c>
      <c r="E30" s="42" t="s">
        <v>212</v>
      </c>
      <c r="F30" s="15">
        <v>401</v>
      </c>
      <c r="G30" s="15">
        <v>6</v>
      </c>
      <c r="R30">
        <v>29</v>
      </c>
    </row>
    <row r="31" spans="1:18" x14ac:dyDescent="0.25">
      <c r="A31" s="1" t="s">
        <v>69</v>
      </c>
      <c r="E31" s="42" t="s">
        <v>212</v>
      </c>
      <c r="F31" s="15">
        <v>401</v>
      </c>
      <c r="G31" s="15">
        <v>5</v>
      </c>
      <c r="R31">
        <v>30</v>
      </c>
    </row>
    <row r="32" spans="1:18" x14ac:dyDescent="0.25">
      <c r="A32" s="1" t="s">
        <v>70</v>
      </c>
      <c r="E32" s="42" t="s">
        <v>212</v>
      </c>
      <c r="F32" s="15">
        <v>401</v>
      </c>
      <c r="G32" s="15">
        <v>4</v>
      </c>
      <c r="R32">
        <v>31</v>
      </c>
    </row>
    <row r="33" spans="1:7" x14ac:dyDescent="0.25">
      <c r="A33" s="1" t="s">
        <v>71</v>
      </c>
      <c r="E33" s="42" t="s">
        <v>212</v>
      </c>
      <c r="F33" s="15">
        <v>401</v>
      </c>
      <c r="G33" s="15">
        <v>2</v>
      </c>
    </row>
    <row r="34" spans="1:7" x14ac:dyDescent="0.25">
      <c r="A34" s="1" t="s">
        <v>72</v>
      </c>
      <c r="E34" s="42" t="s">
        <v>212</v>
      </c>
      <c r="F34" s="15">
        <v>401</v>
      </c>
      <c r="G34" s="15">
        <v>1</v>
      </c>
    </row>
    <row r="35" spans="1:7" x14ac:dyDescent="0.25">
      <c r="A35" s="1" t="s">
        <v>73</v>
      </c>
      <c r="E35" s="42" t="s">
        <v>213</v>
      </c>
      <c r="F35" s="15">
        <v>565</v>
      </c>
      <c r="G35" s="15">
        <v>10</v>
      </c>
    </row>
    <row r="36" spans="1:7" x14ac:dyDescent="0.25">
      <c r="A36" s="1" t="s">
        <v>74</v>
      </c>
      <c r="E36" s="42" t="s">
        <v>213</v>
      </c>
      <c r="F36" s="15">
        <v>565</v>
      </c>
      <c r="G36" s="15">
        <v>9</v>
      </c>
    </row>
    <row r="37" spans="1:7" x14ac:dyDescent="0.25">
      <c r="A37" s="1" t="s">
        <v>75</v>
      </c>
      <c r="E37" s="42" t="s">
        <v>214</v>
      </c>
      <c r="F37" s="15">
        <v>550</v>
      </c>
      <c r="G37" s="15">
        <v>7</v>
      </c>
    </row>
    <row r="38" spans="1:7" x14ac:dyDescent="0.25">
      <c r="A38" s="1" t="s">
        <v>76</v>
      </c>
      <c r="E38" s="42" t="s">
        <v>213</v>
      </c>
      <c r="F38" s="15">
        <v>565</v>
      </c>
      <c r="G38" s="15">
        <v>6</v>
      </c>
    </row>
    <row r="39" spans="1:7" x14ac:dyDescent="0.25">
      <c r="A39" s="1" t="s">
        <v>77</v>
      </c>
      <c r="E39" s="42" t="s">
        <v>214</v>
      </c>
      <c r="F39" s="15">
        <v>550</v>
      </c>
      <c r="G39" s="15">
        <v>4</v>
      </c>
    </row>
    <row r="40" spans="1:7" x14ac:dyDescent="0.25">
      <c r="A40" s="1" t="s">
        <v>78</v>
      </c>
      <c r="E40" s="42" t="s">
        <v>213</v>
      </c>
      <c r="F40" s="15">
        <v>565</v>
      </c>
      <c r="G40" s="15">
        <v>3</v>
      </c>
    </row>
    <row r="41" spans="1:7" x14ac:dyDescent="0.25">
      <c r="E41" s="42" t="s">
        <v>214</v>
      </c>
      <c r="F41" s="15">
        <v>550</v>
      </c>
      <c r="G41" s="15">
        <v>2</v>
      </c>
    </row>
    <row r="42" spans="1:7" x14ac:dyDescent="0.25">
      <c r="E42" s="42" t="s">
        <v>215</v>
      </c>
      <c r="F42" s="15">
        <v>525</v>
      </c>
      <c r="G42" s="15">
        <v>8</v>
      </c>
    </row>
    <row r="43" spans="1:7" x14ac:dyDescent="0.25">
      <c r="E43" s="42" t="s">
        <v>216</v>
      </c>
      <c r="F43" s="15">
        <v>540</v>
      </c>
      <c r="G43" s="15">
        <v>5</v>
      </c>
    </row>
    <row r="44" spans="1:7" x14ac:dyDescent="0.25">
      <c r="E44" s="42" t="s">
        <v>216</v>
      </c>
      <c r="F44" s="15">
        <v>540</v>
      </c>
      <c r="G44" s="15">
        <v>1</v>
      </c>
    </row>
    <row r="45" spans="1:7" x14ac:dyDescent="0.25">
      <c r="E45" s="42" t="s">
        <v>217</v>
      </c>
      <c r="F45" s="15">
        <v>605</v>
      </c>
      <c r="G45" s="15">
        <v>2</v>
      </c>
    </row>
    <row r="46" spans="1:7" x14ac:dyDescent="0.25">
      <c r="E46" s="42" t="s">
        <v>218</v>
      </c>
      <c r="F46" s="15">
        <v>601</v>
      </c>
      <c r="G46" s="15">
        <v>3</v>
      </c>
    </row>
    <row r="47" spans="1:7" x14ac:dyDescent="0.25">
      <c r="E47" s="42" t="s">
        <v>218</v>
      </c>
      <c r="F47" s="15">
        <v>601</v>
      </c>
      <c r="G47" s="15">
        <v>1</v>
      </c>
    </row>
  </sheetData>
  <mergeCells count="3">
    <mergeCell ref="E8:E9"/>
    <mergeCell ref="F8:F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9"/>
  <sheetViews>
    <sheetView topLeftCell="Q40" zoomScaleNormal="100" workbookViewId="0">
      <selection activeCell="T53" sqref="T53"/>
    </sheetView>
  </sheetViews>
  <sheetFormatPr baseColWidth="10" defaultRowHeight="15" x14ac:dyDescent="0.25"/>
  <cols>
    <col min="1" max="1" width="26.42578125" customWidth="1"/>
    <col min="2" max="2" width="44.140625" customWidth="1"/>
    <col min="3" max="3" width="11.42578125" bestFit="1" customWidth="1"/>
    <col min="4" max="4" width="44.140625" customWidth="1"/>
    <col min="13" max="13" width="33.28515625" style="37" bestFit="1" customWidth="1"/>
    <col min="15" max="15" width="30.7109375" bestFit="1" customWidth="1"/>
    <col min="16" max="16" width="49.140625" customWidth="1"/>
    <col min="18" max="18" width="11.42578125" customWidth="1"/>
    <col min="19" max="19" width="36.42578125" customWidth="1"/>
    <col min="20" max="20" width="13.7109375" customWidth="1"/>
    <col min="21" max="21" width="18" customWidth="1"/>
    <col min="22" max="22" width="45.28515625" customWidth="1"/>
  </cols>
  <sheetData>
    <row r="1" spans="1:22" x14ac:dyDescent="0.25">
      <c r="A1" s="10"/>
      <c r="B1" s="2"/>
      <c r="C1" s="2"/>
      <c r="D1" s="2"/>
      <c r="M1" s="250" t="s">
        <v>337</v>
      </c>
      <c r="N1" s="250"/>
      <c r="O1" s="250"/>
      <c r="P1" s="250"/>
      <c r="S1" s="257" t="s">
        <v>338</v>
      </c>
      <c r="T1" s="257"/>
      <c r="U1" s="257"/>
      <c r="V1" s="257"/>
    </row>
    <row r="2" spans="1:22" x14ac:dyDescent="0.25">
      <c r="A2" s="248" t="s">
        <v>39</v>
      </c>
      <c r="B2" s="248"/>
      <c r="D2" s="248" t="s">
        <v>102</v>
      </c>
      <c r="E2" s="248"/>
      <c r="F2" s="248"/>
      <c r="G2" s="248"/>
      <c r="H2" s="248"/>
      <c r="I2" s="248"/>
      <c r="J2" s="248"/>
      <c r="K2" s="248"/>
      <c r="M2" s="251" t="s">
        <v>221</v>
      </c>
      <c r="N2" s="252"/>
      <c r="O2" s="252"/>
      <c r="P2" s="253"/>
      <c r="S2" s="258" t="s">
        <v>221</v>
      </c>
      <c r="T2" s="258"/>
      <c r="U2" s="258"/>
      <c r="V2" s="258"/>
    </row>
    <row r="3" spans="1:22" ht="42.75" x14ac:dyDescent="0.25">
      <c r="A3" s="34" t="s">
        <v>258</v>
      </c>
      <c r="B3" s="31" t="s">
        <v>103</v>
      </c>
      <c r="C3" s="5"/>
      <c r="D3" s="30" t="s">
        <v>258</v>
      </c>
      <c r="E3" s="249" t="s">
        <v>254</v>
      </c>
      <c r="F3" s="249"/>
      <c r="G3" s="249"/>
      <c r="H3" s="249"/>
      <c r="I3" s="249"/>
      <c r="J3" s="249"/>
      <c r="K3" s="249"/>
      <c r="M3" s="45" t="str">
        <f>N3&amp;"-"&amp;O3</f>
        <v>ASESOR-Experticia</v>
      </c>
      <c r="N3" s="46" t="s">
        <v>221</v>
      </c>
      <c r="O3" s="47" t="s">
        <v>265</v>
      </c>
      <c r="P3" s="48" t="s">
        <v>264</v>
      </c>
      <c r="S3" s="48" t="s">
        <v>312</v>
      </c>
      <c r="T3" s="48" t="s">
        <v>221</v>
      </c>
      <c r="U3" s="47" t="s">
        <v>265</v>
      </c>
      <c r="V3" s="47" t="s">
        <v>117</v>
      </c>
    </row>
    <row r="4" spans="1:22" ht="57" x14ac:dyDescent="0.25">
      <c r="A4" s="34" t="s">
        <v>258</v>
      </c>
      <c r="B4" s="32" t="s">
        <v>104</v>
      </c>
      <c r="C4" s="6"/>
      <c r="D4" s="28" t="s">
        <v>259</v>
      </c>
      <c r="E4" s="249" t="s">
        <v>255</v>
      </c>
      <c r="F4" s="249"/>
      <c r="G4" s="249"/>
      <c r="H4" s="249"/>
      <c r="I4" s="249"/>
      <c r="J4" s="249"/>
      <c r="K4" s="249"/>
      <c r="M4" s="45" t="str">
        <f t="shared" ref="M4:M32" si="0">N4&amp;"-"&amp;O4</f>
        <v>ASESOR-Conocimiento_del_entorno</v>
      </c>
      <c r="N4" s="46" t="s">
        <v>221</v>
      </c>
      <c r="O4" s="47" t="s">
        <v>267</v>
      </c>
      <c r="P4" s="48" t="s">
        <v>266</v>
      </c>
      <c r="S4" s="48" t="s">
        <v>312</v>
      </c>
      <c r="T4" s="48" t="s">
        <v>221</v>
      </c>
      <c r="U4" s="47" t="s">
        <v>265</v>
      </c>
      <c r="V4" s="47" t="s">
        <v>118</v>
      </c>
    </row>
    <row r="5" spans="1:22" ht="57" x14ac:dyDescent="0.25">
      <c r="A5" s="34" t="s">
        <v>258</v>
      </c>
      <c r="B5" s="31" t="s">
        <v>105</v>
      </c>
      <c r="C5" s="5"/>
      <c r="D5" s="29" t="s">
        <v>260</v>
      </c>
      <c r="E5" s="249" t="s">
        <v>256</v>
      </c>
      <c r="F5" s="249"/>
      <c r="G5" s="249"/>
      <c r="H5" s="249"/>
      <c r="I5" s="249"/>
      <c r="J5" s="249"/>
      <c r="K5" s="249"/>
      <c r="M5" s="45" t="str">
        <f t="shared" si="0"/>
        <v>ASESOR-Construccion_de_relaciones</v>
      </c>
      <c r="N5" s="46" t="s">
        <v>221</v>
      </c>
      <c r="O5" s="46" t="s">
        <v>268</v>
      </c>
      <c r="P5" s="48" t="s">
        <v>269</v>
      </c>
      <c r="S5" s="48" t="s">
        <v>313</v>
      </c>
      <c r="T5" s="48" t="s">
        <v>221</v>
      </c>
      <c r="U5" s="47" t="s">
        <v>267</v>
      </c>
      <c r="V5" s="47" t="s">
        <v>119</v>
      </c>
    </row>
    <row r="6" spans="1:22" ht="30" x14ac:dyDescent="0.25">
      <c r="A6" s="35" t="s">
        <v>259</v>
      </c>
      <c r="B6" s="31" t="s">
        <v>106</v>
      </c>
      <c r="D6" s="29" t="s">
        <v>261</v>
      </c>
      <c r="E6" s="249" t="s">
        <v>257</v>
      </c>
      <c r="F6" s="249"/>
      <c r="G6" s="249"/>
      <c r="H6" s="249"/>
      <c r="I6" s="249"/>
      <c r="J6" s="249"/>
      <c r="K6" s="249"/>
      <c r="M6" s="45" t="str">
        <f t="shared" si="0"/>
        <v>ASESOR-Iniciativa</v>
      </c>
      <c r="N6" s="46" t="s">
        <v>221</v>
      </c>
      <c r="O6" s="46" t="s">
        <v>270</v>
      </c>
      <c r="P6" s="48" t="s">
        <v>271</v>
      </c>
      <c r="S6" s="48" t="s">
        <v>314</v>
      </c>
      <c r="T6" s="48" t="s">
        <v>221</v>
      </c>
      <c r="U6" s="48" t="s">
        <v>268</v>
      </c>
      <c r="V6" s="47" t="s">
        <v>120</v>
      </c>
    </row>
    <row r="7" spans="1:22" ht="42.75" x14ac:dyDescent="0.25">
      <c r="A7" s="35" t="s">
        <v>259</v>
      </c>
      <c r="B7" s="31" t="s">
        <v>107</v>
      </c>
      <c r="C7" s="5"/>
      <c r="D7" s="6"/>
      <c r="M7" s="254" t="s">
        <v>223</v>
      </c>
      <c r="N7" s="255"/>
      <c r="O7" s="255"/>
      <c r="P7" s="256"/>
      <c r="S7" s="48" t="s">
        <v>314</v>
      </c>
      <c r="T7" s="48" t="s">
        <v>221</v>
      </c>
      <c r="U7" s="48" t="s">
        <v>268</v>
      </c>
      <c r="V7" s="47" t="s">
        <v>121</v>
      </c>
    </row>
    <row r="8" spans="1:22" ht="45" x14ac:dyDescent="0.25">
      <c r="A8" s="35" t="s">
        <v>259</v>
      </c>
      <c r="B8" s="31" t="s">
        <v>108</v>
      </c>
      <c r="C8" s="5"/>
      <c r="D8" s="6"/>
      <c r="M8" s="45" t="str">
        <f t="shared" si="0"/>
        <v>PROFESIONAL-Apendizaje_continuo</v>
      </c>
      <c r="N8" s="46" t="s">
        <v>223</v>
      </c>
      <c r="O8" s="46" t="s">
        <v>272</v>
      </c>
      <c r="P8" s="48" t="s">
        <v>266</v>
      </c>
      <c r="S8" s="48" t="s">
        <v>315</v>
      </c>
      <c r="T8" s="48" t="s">
        <v>221</v>
      </c>
      <c r="U8" s="48" t="s">
        <v>270</v>
      </c>
      <c r="V8" s="47" t="s">
        <v>122</v>
      </c>
    </row>
    <row r="9" spans="1:22" ht="45" x14ac:dyDescent="0.3">
      <c r="A9" s="36" t="s">
        <v>260</v>
      </c>
      <c r="B9" s="31" t="s">
        <v>109</v>
      </c>
      <c r="C9" s="5"/>
      <c r="D9" s="6"/>
      <c r="M9" s="45" t="str">
        <f t="shared" si="0"/>
        <v>PROFESIONAL-Trabajo_en_equipo_y_colaboracion</v>
      </c>
      <c r="N9" s="46" t="s">
        <v>223</v>
      </c>
      <c r="O9" s="47" t="s">
        <v>273</v>
      </c>
      <c r="P9" s="48" t="s">
        <v>274</v>
      </c>
      <c r="S9" s="48" t="s">
        <v>315</v>
      </c>
      <c r="T9" s="48" t="s">
        <v>221</v>
      </c>
      <c r="U9" s="48" t="s">
        <v>270</v>
      </c>
      <c r="V9" s="47" t="s">
        <v>123</v>
      </c>
    </row>
    <row r="10" spans="1:22" ht="42.75" x14ac:dyDescent="0.3">
      <c r="A10" s="36" t="s">
        <v>260</v>
      </c>
      <c r="B10" s="31" t="s">
        <v>110</v>
      </c>
      <c r="C10" s="5"/>
      <c r="M10" s="45" t="str">
        <f t="shared" si="0"/>
        <v>PROFESIONAL-Creatividad_e_innovacion</v>
      </c>
      <c r="N10" s="46" t="s">
        <v>223</v>
      </c>
      <c r="O10" s="47" t="s">
        <v>275</v>
      </c>
      <c r="P10" s="48" t="s">
        <v>276</v>
      </c>
      <c r="S10" s="48" t="s">
        <v>316</v>
      </c>
      <c r="T10" s="48" t="s">
        <v>223</v>
      </c>
      <c r="U10" s="48"/>
      <c r="V10" s="46"/>
    </row>
    <row r="11" spans="1:22" ht="30" customHeight="1" x14ac:dyDescent="0.3">
      <c r="A11" s="36" t="s">
        <v>260</v>
      </c>
      <c r="B11" s="31" t="s">
        <v>111</v>
      </c>
      <c r="C11" s="5"/>
      <c r="M11" s="245" t="s">
        <v>277</v>
      </c>
      <c r="N11" s="246"/>
      <c r="O11" s="246"/>
      <c r="P11" s="247"/>
      <c r="S11" s="48" t="s">
        <v>317</v>
      </c>
      <c r="T11" s="48" t="s">
        <v>223</v>
      </c>
      <c r="U11" s="48" t="s">
        <v>272</v>
      </c>
      <c r="V11" s="47" t="s">
        <v>124</v>
      </c>
    </row>
    <row r="12" spans="1:22" ht="60" x14ac:dyDescent="0.3">
      <c r="A12" s="36" t="s">
        <v>260</v>
      </c>
      <c r="B12" s="31" t="s">
        <v>112</v>
      </c>
      <c r="C12" s="5"/>
      <c r="D12" s="5"/>
      <c r="M12" s="45" t="str">
        <f t="shared" si="0"/>
        <v>PROFESIONAL_PC-Liderazgo_de_grupos_de_trabajo</v>
      </c>
      <c r="N12" s="46" t="s">
        <v>308</v>
      </c>
      <c r="O12" s="46" t="s">
        <v>278</v>
      </c>
      <c r="P12" s="48" t="s">
        <v>279</v>
      </c>
      <c r="S12" s="48" t="s">
        <v>317</v>
      </c>
      <c r="T12" s="48" t="s">
        <v>223</v>
      </c>
      <c r="U12" s="48" t="s">
        <v>272</v>
      </c>
      <c r="V12" s="47" t="s">
        <v>125</v>
      </c>
    </row>
    <row r="13" spans="1:22" ht="45" x14ac:dyDescent="0.3">
      <c r="A13" s="36" t="s">
        <v>260</v>
      </c>
      <c r="B13" s="33" t="s">
        <v>113</v>
      </c>
      <c r="C13" s="5"/>
      <c r="D13" s="5"/>
      <c r="M13" s="45" t="str">
        <f t="shared" si="0"/>
        <v>PROFESIONAL_PC-Toma_de_decisiones</v>
      </c>
      <c r="N13" s="46" t="s">
        <v>308</v>
      </c>
      <c r="O13" s="46" t="s">
        <v>280</v>
      </c>
      <c r="P13" s="48" t="s">
        <v>281</v>
      </c>
      <c r="S13" s="48" t="s">
        <v>317</v>
      </c>
      <c r="T13" s="48" t="s">
        <v>223</v>
      </c>
      <c r="U13" s="48" t="s">
        <v>272</v>
      </c>
      <c r="V13" s="47" t="s">
        <v>126</v>
      </c>
    </row>
    <row r="14" spans="1:22" ht="30" x14ac:dyDescent="0.3">
      <c r="A14" s="36" t="s">
        <v>261</v>
      </c>
      <c r="B14" s="32" t="s">
        <v>114</v>
      </c>
      <c r="C14" s="7"/>
      <c r="M14" s="245" t="s">
        <v>355</v>
      </c>
      <c r="N14" s="246"/>
      <c r="O14" s="246"/>
      <c r="P14" s="247"/>
      <c r="S14" s="48" t="s">
        <v>318</v>
      </c>
      <c r="T14" s="48" t="s">
        <v>223</v>
      </c>
      <c r="U14" s="47" t="s">
        <v>273</v>
      </c>
      <c r="V14" s="47" t="s">
        <v>127</v>
      </c>
    </row>
    <row r="15" spans="1:22" ht="60" x14ac:dyDescent="0.3">
      <c r="A15" s="36" t="s">
        <v>261</v>
      </c>
      <c r="B15" s="32" t="s">
        <v>115</v>
      </c>
      <c r="C15" s="6"/>
      <c r="M15" s="45" t="str">
        <f t="shared" ref="M15:M17" si="1">N15&amp;"-"&amp;O15</f>
        <v>EJECUTIVO-Liderazgo_de_grupos_de_trabajo</v>
      </c>
      <c r="N15" s="51" t="s">
        <v>222</v>
      </c>
      <c r="O15" s="51" t="s">
        <v>278</v>
      </c>
      <c r="P15" s="52" t="s">
        <v>279</v>
      </c>
      <c r="S15" s="48" t="s">
        <v>318</v>
      </c>
      <c r="T15" s="48" t="s">
        <v>223</v>
      </c>
      <c r="U15" s="47" t="s">
        <v>273</v>
      </c>
      <c r="V15" s="47" t="s">
        <v>128</v>
      </c>
    </row>
    <row r="16" spans="1:22" ht="45" x14ac:dyDescent="0.3">
      <c r="A16" s="36" t="s">
        <v>261</v>
      </c>
      <c r="B16" s="32" t="s">
        <v>116</v>
      </c>
      <c r="C16" s="6"/>
      <c r="D16" s="5"/>
      <c r="M16" s="45" t="str">
        <f t="shared" si="1"/>
        <v>EJECUTIVO-Toma_de_decisiones</v>
      </c>
      <c r="N16" s="51" t="s">
        <v>222</v>
      </c>
      <c r="O16" s="51" t="s">
        <v>280</v>
      </c>
      <c r="P16" s="52" t="s">
        <v>281</v>
      </c>
      <c r="S16" s="48" t="s">
        <v>318</v>
      </c>
      <c r="T16" s="48" t="s">
        <v>223</v>
      </c>
      <c r="U16" s="47" t="s">
        <v>273</v>
      </c>
      <c r="V16" s="47" t="s">
        <v>129</v>
      </c>
    </row>
    <row r="17" spans="1:22" ht="105" x14ac:dyDescent="0.25">
      <c r="A17" s="4"/>
      <c r="B17" s="6"/>
      <c r="C17" s="6"/>
      <c r="D17" s="5"/>
      <c r="M17" s="45" t="str">
        <f t="shared" si="1"/>
        <v>EJECUTIVO-Direccion_y_desarrollo_personal</v>
      </c>
      <c r="N17" s="51" t="s">
        <v>222</v>
      </c>
      <c r="O17" s="51" t="s">
        <v>287</v>
      </c>
      <c r="P17" s="52" t="s">
        <v>288</v>
      </c>
      <c r="S17" s="48" t="s">
        <v>318</v>
      </c>
      <c r="T17" s="48" t="s">
        <v>223</v>
      </c>
      <c r="U17" s="47" t="s">
        <v>273</v>
      </c>
      <c r="V17" s="47" t="s">
        <v>130</v>
      </c>
    </row>
    <row r="18" spans="1:22" ht="30" x14ac:dyDescent="0.25">
      <c r="D18" s="5"/>
      <c r="M18" s="245" t="s">
        <v>143</v>
      </c>
      <c r="N18" s="246"/>
      <c r="O18" s="246"/>
      <c r="P18" s="247"/>
      <c r="S18" s="48" t="s">
        <v>319</v>
      </c>
      <c r="T18" s="48" t="s">
        <v>223</v>
      </c>
      <c r="U18" s="47" t="s">
        <v>275</v>
      </c>
      <c r="V18" s="47" t="s">
        <v>131</v>
      </c>
    </row>
    <row r="19" spans="1:22" ht="45" x14ac:dyDescent="0.25">
      <c r="M19" s="45" t="str">
        <f t="shared" si="0"/>
        <v>DIRECTIVO-Liderazgo</v>
      </c>
      <c r="N19" s="46" t="s">
        <v>220</v>
      </c>
      <c r="O19" s="47" t="s">
        <v>282</v>
      </c>
      <c r="P19" s="48" t="s">
        <v>283</v>
      </c>
      <c r="S19" s="48" t="s">
        <v>319</v>
      </c>
      <c r="T19" s="48" t="s">
        <v>223</v>
      </c>
      <c r="U19" s="47" t="s">
        <v>275</v>
      </c>
      <c r="V19" s="47" t="s">
        <v>132</v>
      </c>
    </row>
    <row r="20" spans="1:22" ht="60" x14ac:dyDescent="0.25">
      <c r="M20" s="45" t="str">
        <f t="shared" si="0"/>
        <v>DIRECTIVO-Planeacion</v>
      </c>
      <c r="N20" s="46" t="s">
        <v>220</v>
      </c>
      <c r="O20" s="47" t="s">
        <v>284</v>
      </c>
      <c r="P20" s="48" t="s">
        <v>285</v>
      </c>
      <c r="S20" s="48" t="s">
        <v>319</v>
      </c>
      <c r="T20" s="48" t="s">
        <v>223</v>
      </c>
      <c r="U20" s="47" t="s">
        <v>275</v>
      </c>
      <c r="V20" s="47" t="s">
        <v>133</v>
      </c>
    </row>
    <row r="21" spans="1:22" ht="60" x14ac:dyDescent="0.25">
      <c r="M21" s="45" t="str">
        <f t="shared" si="0"/>
        <v>DIRECTIVO-Toma_de_decisiones</v>
      </c>
      <c r="N21" s="46" t="s">
        <v>220</v>
      </c>
      <c r="O21" s="46" t="s">
        <v>280</v>
      </c>
      <c r="P21" s="48" t="s">
        <v>286</v>
      </c>
      <c r="S21" s="48" t="s">
        <v>320</v>
      </c>
      <c r="T21" s="47"/>
      <c r="U21" s="47" t="s">
        <v>277</v>
      </c>
      <c r="V21" s="46"/>
    </row>
    <row r="22" spans="1:22" ht="105" x14ac:dyDescent="0.25">
      <c r="M22" s="45" t="str">
        <f t="shared" si="0"/>
        <v>DIRECTIVO-Direccion_y_desarrollo_personal</v>
      </c>
      <c r="N22" s="46" t="s">
        <v>220</v>
      </c>
      <c r="O22" s="46" t="s">
        <v>287</v>
      </c>
      <c r="P22" s="48" t="s">
        <v>288</v>
      </c>
      <c r="S22" s="48" t="s">
        <v>321</v>
      </c>
      <c r="T22" s="48" t="s">
        <v>308</v>
      </c>
      <c r="U22" s="48" t="s">
        <v>278</v>
      </c>
      <c r="V22" s="47" t="s">
        <v>134</v>
      </c>
    </row>
    <row r="23" spans="1:22" ht="30" x14ac:dyDescent="0.25">
      <c r="M23" s="254" t="s">
        <v>229</v>
      </c>
      <c r="N23" s="255"/>
      <c r="O23" s="255"/>
      <c r="P23" s="256"/>
      <c r="S23" s="48" t="s">
        <v>321</v>
      </c>
      <c r="T23" s="48" t="s">
        <v>308</v>
      </c>
      <c r="U23" s="48" t="s">
        <v>278</v>
      </c>
      <c r="V23" s="47" t="s">
        <v>135</v>
      </c>
    </row>
    <row r="24" spans="1:22" ht="30" x14ac:dyDescent="0.25">
      <c r="M24" s="45" t="str">
        <f t="shared" si="0"/>
        <v>TECNICO-Experticia_tecnica</v>
      </c>
      <c r="N24" s="47" t="s">
        <v>229</v>
      </c>
      <c r="O24" s="46" t="s">
        <v>289</v>
      </c>
      <c r="P24" s="48" t="s">
        <v>290</v>
      </c>
      <c r="S24" s="48" t="s">
        <v>321</v>
      </c>
      <c r="T24" s="48" t="s">
        <v>308</v>
      </c>
      <c r="U24" s="48" t="s">
        <v>278</v>
      </c>
      <c r="V24" s="47" t="s">
        <v>136</v>
      </c>
    </row>
    <row r="25" spans="1:22" ht="30" x14ac:dyDescent="0.25">
      <c r="M25" s="45" t="str">
        <f t="shared" si="0"/>
        <v>TECNICO-Trabajo_en_equipo</v>
      </c>
      <c r="N25" s="47" t="s">
        <v>229</v>
      </c>
      <c r="O25" s="47" t="s">
        <v>291</v>
      </c>
      <c r="P25" s="48" t="s">
        <v>292</v>
      </c>
      <c r="S25" s="48" t="s">
        <v>321</v>
      </c>
      <c r="T25" s="48" t="s">
        <v>308</v>
      </c>
      <c r="U25" s="48" t="s">
        <v>278</v>
      </c>
      <c r="V25" s="47" t="s">
        <v>137</v>
      </c>
    </row>
    <row r="26" spans="1:22" ht="30" x14ac:dyDescent="0.25">
      <c r="M26" s="45" t="str">
        <f t="shared" si="0"/>
        <v>TECNICO-Creatividad_e_innovacion</v>
      </c>
      <c r="N26" s="47" t="s">
        <v>229</v>
      </c>
      <c r="O26" s="47" t="s">
        <v>275</v>
      </c>
      <c r="P26" s="48" t="s">
        <v>293</v>
      </c>
      <c r="S26" s="48" t="s">
        <v>321</v>
      </c>
      <c r="T26" s="48" t="s">
        <v>308</v>
      </c>
      <c r="U26" s="48" t="s">
        <v>278</v>
      </c>
      <c r="V26" s="47" t="s">
        <v>138</v>
      </c>
    </row>
    <row r="27" spans="1:22" ht="30" x14ac:dyDescent="0.25">
      <c r="M27" s="45" t="str">
        <f t="shared" si="0"/>
        <v>-NIVEL ASISTENCIAL</v>
      </c>
      <c r="N27" s="46"/>
      <c r="O27" s="47" t="s">
        <v>178</v>
      </c>
      <c r="P27" s="48"/>
      <c r="S27" s="48" t="s">
        <v>322</v>
      </c>
      <c r="T27" s="48" t="s">
        <v>308</v>
      </c>
      <c r="U27" s="48" t="s">
        <v>280</v>
      </c>
      <c r="V27" s="47" t="s">
        <v>139</v>
      </c>
    </row>
    <row r="28" spans="1:22" ht="30" x14ac:dyDescent="0.25">
      <c r="M28" s="45" t="str">
        <f t="shared" si="0"/>
        <v>ASISTENCIAL-Manejo_de_la_informacion</v>
      </c>
      <c r="N28" s="47" t="s">
        <v>224</v>
      </c>
      <c r="O28" s="47" t="s">
        <v>294</v>
      </c>
      <c r="P28" s="48" t="s">
        <v>295</v>
      </c>
      <c r="S28" s="48" t="s">
        <v>322</v>
      </c>
      <c r="T28" s="48" t="s">
        <v>308</v>
      </c>
      <c r="U28" s="48" t="s">
        <v>280</v>
      </c>
      <c r="V28" s="47" t="s">
        <v>140</v>
      </c>
    </row>
    <row r="29" spans="1:22" ht="57" x14ac:dyDescent="0.25">
      <c r="M29" s="45" t="str">
        <f t="shared" si="0"/>
        <v>ASISTENCIAL-Adaptacion_al_cambio</v>
      </c>
      <c r="N29" s="47" t="s">
        <v>224</v>
      </c>
      <c r="O29" s="47" t="s">
        <v>296</v>
      </c>
      <c r="P29" s="48" t="s">
        <v>297</v>
      </c>
      <c r="S29" s="48" t="s">
        <v>322</v>
      </c>
      <c r="T29" s="48" t="s">
        <v>308</v>
      </c>
      <c r="U29" s="48" t="s">
        <v>280</v>
      </c>
      <c r="V29" s="47" t="s">
        <v>141</v>
      </c>
    </row>
    <row r="30" spans="1:22" ht="45" x14ac:dyDescent="0.25">
      <c r="M30" s="45" t="str">
        <f t="shared" si="0"/>
        <v>ASISTENCIAL-Disciplina</v>
      </c>
      <c r="N30" s="47" t="s">
        <v>224</v>
      </c>
      <c r="O30" s="46" t="s">
        <v>298</v>
      </c>
      <c r="P30" s="48" t="s">
        <v>299</v>
      </c>
      <c r="S30" s="48" t="s">
        <v>322</v>
      </c>
      <c r="T30" s="48" t="s">
        <v>308</v>
      </c>
      <c r="U30" s="48" t="s">
        <v>280</v>
      </c>
      <c r="V30" s="47" t="s">
        <v>142</v>
      </c>
    </row>
    <row r="31" spans="1:22" ht="45" x14ac:dyDescent="0.25">
      <c r="M31" s="45" t="str">
        <f t="shared" si="0"/>
        <v>ASISTENCIAL-Relaciones_interpersonales</v>
      </c>
      <c r="N31" s="47" t="s">
        <v>224</v>
      </c>
      <c r="O31" s="46" t="s">
        <v>300</v>
      </c>
      <c r="P31" s="48" t="s">
        <v>301</v>
      </c>
      <c r="S31" s="242" t="s">
        <v>222</v>
      </c>
      <c r="T31" s="243"/>
      <c r="U31" s="243"/>
      <c r="V31" s="244"/>
    </row>
    <row r="32" spans="1:22" ht="30" x14ac:dyDescent="0.25">
      <c r="M32" s="45" t="str">
        <f t="shared" si="0"/>
        <v>ASISTENCIAL-Colaboracion</v>
      </c>
      <c r="N32" s="47" t="s">
        <v>224</v>
      </c>
      <c r="O32" s="47" t="s">
        <v>302</v>
      </c>
      <c r="P32" s="48" t="s">
        <v>303</v>
      </c>
      <c r="S32" s="52" t="s">
        <v>356</v>
      </c>
      <c r="T32" s="52" t="s">
        <v>222</v>
      </c>
      <c r="U32" s="52" t="s">
        <v>278</v>
      </c>
      <c r="V32" s="47" t="s">
        <v>134</v>
      </c>
    </row>
    <row r="33" spans="19:22" ht="30" x14ac:dyDescent="0.25">
      <c r="S33" s="52" t="s">
        <v>356</v>
      </c>
      <c r="T33" s="52" t="s">
        <v>222</v>
      </c>
      <c r="U33" s="52" t="s">
        <v>278</v>
      </c>
      <c r="V33" s="47" t="s">
        <v>135</v>
      </c>
    </row>
    <row r="34" spans="19:22" ht="30" x14ac:dyDescent="0.25">
      <c r="S34" s="52" t="s">
        <v>356</v>
      </c>
      <c r="T34" s="52" t="s">
        <v>222</v>
      </c>
      <c r="U34" s="52" t="s">
        <v>278</v>
      </c>
      <c r="V34" s="47" t="s">
        <v>136</v>
      </c>
    </row>
    <row r="35" spans="19:22" ht="30" x14ac:dyDescent="0.25">
      <c r="S35" s="52" t="s">
        <v>356</v>
      </c>
      <c r="T35" s="52" t="s">
        <v>222</v>
      </c>
      <c r="U35" s="52" t="s">
        <v>278</v>
      </c>
      <c r="V35" s="47" t="s">
        <v>137</v>
      </c>
    </row>
    <row r="36" spans="19:22" ht="30" x14ac:dyDescent="0.25">
      <c r="S36" s="52" t="s">
        <v>356</v>
      </c>
      <c r="T36" s="52" t="s">
        <v>222</v>
      </c>
      <c r="U36" s="52" t="s">
        <v>278</v>
      </c>
      <c r="V36" s="47" t="s">
        <v>138</v>
      </c>
    </row>
    <row r="37" spans="19:22" ht="30" x14ac:dyDescent="0.25">
      <c r="S37" s="52" t="s">
        <v>357</v>
      </c>
      <c r="T37" s="52" t="s">
        <v>222</v>
      </c>
      <c r="U37" s="52" t="s">
        <v>280</v>
      </c>
      <c r="V37" s="47" t="s">
        <v>139</v>
      </c>
    </row>
    <row r="38" spans="19:22" ht="30" x14ac:dyDescent="0.25">
      <c r="S38" s="52" t="s">
        <v>357</v>
      </c>
      <c r="T38" s="52" t="s">
        <v>222</v>
      </c>
      <c r="U38" s="52" t="s">
        <v>280</v>
      </c>
      <c r="V38" s="47" t="s">
        <v>140</v>
      </c>
    </row>
    <row r="39" spans="19:22" ht="57" x14ac:dyDescent="0.25">
      <c r="S39" s="52" t="s">
        <v>357</v>
      </c>
      <c r="T39" s="52" t="s">
        <v>222</v>
      </c>
      <c r="U39" s="52" t="s">
        <v>280</v>
      </c>
      <c r="V39" s="47" t="s">
        <v>141</v>
      </c>
    </row>
    <row r="40" spans="19:22" ht="30" x14ac:dyDescent="0.25">
      <c r="S40" s="52" t="s">
        <v>357</v>
      </c>
      <c r="T40" s="52" t="s">
        <v>222</v>
      </c>
      <c r="U40" s="52" t="s">
        <v>280</v>
      </c>
      <c r="V40" s="47" t="s">
        <v>142</v>
      </c>
    </row>
    <row r="41" spans="19:22" ht="42.75" x14ac:dyDescent="0.25">
      <c r="S41" s="52" t="s">
        <v>358</v>
      </c>
      <c r="T41" s="52" t="s">
        <v>222</v>
      </c>
      <c r="U41" s="52" t="s">
        <v>287</v>
      </c>
      <c r="V41" s="50" t="s">
        <v>158</v>
      </c>
    </row>
    <row r="42" spans="19:22" ht="30" x14ac:dyDescent="0.25">
      <c r="S42" s="52" t="s">
        <v>358</v>
      </c>
      <c r="T42" s="52" t="s">
        <v>222</v>
      </c>
      <c r="U42" s="52" t="s">
        <v>287</v>
      </c>
      <c r="V42" s="50" t="s">
        <v>159</v>
      </c>
    </row>
    <row r="43" spans="19:22" ht="30" x14ac:dyDescent="0.25">
      <c r="S43" s="52" t="s">
        <v>358</v>
      </c>
      <c r="T43" s="52" t="s">
        <v>222</v>
      </c>
      <c r="U43" s="52" t="s">
        <v>287</v>
      </c>
      <c r="V43" s="50" t="s">
        <v>160</v>
      </c>
    </row>
    <row r="44" spans="19:22" ht="42.75" x14ac:dyDescent="0.25">
      <c r="S44" s="52" t="s">
        <v>358</v>
      </c>
      <c r="T44" s="52" t="s">
        <v>222</v>
      </c>
      <c r="U44" s="52" t="s">
        <v>287</v>
      </c>
      <c r="V44" s="50" t="s">
        <v>161</v>
      </c>
    </row>
    <row r="45" spans="19:22" ht="42.75" x14ac:dyDescent="0.25">
      <c r="S45" s="52" t="s">
        <v>358</v>
      </c>
      <c r="T45" s="52" t="s">
        <v>222</v>
      </c>
      <c r="U45" s="52" t="s">
        <v>287</v>
      </c>
      <c r="V45" s="50" t="s">
        <v>162</v>
      </c>
    </row>
    <row r="46" spans="19:22" ht="30" x14ac:dyDescent="0.25">
      <c r="S46" s="52" t="s">
        <v>358</v>
      </c>
      <c r="T46" s="52" t="s">
        <v>222</v>
      </c>
      <c r="U46" s="52" t="s">
        <v>287</v>
      </c>
      <c r="V46" s="50" t="s">
        <v>163</v>
      </c>
    </row>
    <row r="47" spans="19:22" ht="30" x14ac:dyDescent="0.25">
      <c r="S47" s="52" t="s">
        <v>358</v>
      </c>
      <c r="T47" s="52" t="s">
        <v>222</v>
      </c>
      <c r="U47" s="52" t="s">
        <v>287</v>
      </c>
      <c r="V47" s="50" t="s">
        <v>164</v>
      </c>
    </row>
    <row r="48" spans="19:22" x14ac:dyDescent="0.25">
      <c r="S48" s="245" t="s">
        <v>143</v>
      </c>
      <c r="T48" s="246"/>
      <c r="U48" s="246"/>
      <c r="V48" s="247"/>
    </row>
    <row r="49" spans="4:22" x14ac:dyDescent="0.25">
      <c r="D49" s="5"/>
      <c r="S49" s="48" t="s">
        <v>323</v>
      </c>
      <c r="T49" s="48" t="s">
        <v>220</v>
      </c>
      <c r="U49" s="47" t="s">
        <v>282</v>
      </c>
      <c r="V49" s="47" t="s">
        <v>144</v>
      </c>
    </row>
    <row r="50" spans="4:22" ht="28.5" x14ac:dyDescent="0.25">
      <c r="D50" s="5"/>
      <c r="S50" s="48" t="s">
        <v>323</v>
      </c>
      <c r="T50" s="48" t="s">
        <v>220</v>
      </c>
      <c r="U50" s="47" t="s">
        <v>282</v>
      </c>
      <c r="V50" s="47" t="s">
        <v>145</v>
      </c>
    </row>
    <row r="51" spans="4:22" ht="28.5" x14ac:dyDescent="0.25">
      <c r="D51" s="5"/>
      <c r="S51" s="48" t="s">
        <v>323</v>
      </c>
      <c r="T51" s="48" t="s">
        <v>220</v>
      </c>
      <c r="U51" s="47" t="s">
        <v>282</v>
      </c>
      <c r="V51" s="47" t="s">
        <v>146</v>
      </c>
    </row>
    <row r="52" spans="4:22" x14ac:dyDescent="0.25">
      <c r="S52" s="48" t="s">
        <v>323</v>
      </c>
      <c r="T52" s="48" t="s">
        <v>220</v>
      </c>
      <c r="U52" s="47" t="s">
        <v>282</v>
      </c>
      <c r="V52" s="47" t="s">
        <v>147</v>
      </c>
    </row>
    <row r="53" spans="4:22" ht="28.5" x14ac:dyDescent="0.25">
      <c r="S53" s="48" t="s">
        <v>323</v>
      </c>
      <c r="T53" s="48" t="s">
        <v>220</v>
      </c>
      <c r="U53" s="47" t="s">
        <v>282</v>
      </c>
      <c r="V53" s="47" t="s">
        <v>148</v>
      </c>
    </row>
    <row r="54" spans="4:22" ht="28.5" x14ac:dyDescent="0.25">
      <c r="S54" s="48" t="s">
        <v>323</v>
      </c>
      <c r="T54" s="48" t="s">
        <v>220</v>
      </c>
      <c r="U54" s="47" t="s">
        <v>282</v>
      </c>
      <c r="V54" s="47" t="s">
        <v>149</v>
      </c>
    </row>
    <row r="55" spans="4:22" ht="28.5" x14ac:dyDescent="0.25">
      <c r="D55" s="5"/>
      <c r="S55" s="48" t="s">
        <v>323</v>
      </c>
      <c r="T55" s="48" t="s">
        <v>220</v>
      </c>
      <c r="U55" s="47" t="s">
        <v>282</v>
      </c>
      <c r="V55" s="47" t="s">
        <v>150</v>
      </c>
    </row>
    <row r="56" spans="4:22" ht="42.75" x14ac:dyDescent="0.25">
      <c r="D56" s="5"/>
      <c r="S56" s="48" t="s">
        <v>324</v>
      </c>
      <c r="T56" s="48" t="s">
        <v>220</v>
      </c>
      <c r="U56" s="47" t="s">
        <v>284</v>
      </c>
      <c r="V56" s="47" t="s">
        <v>151</v>
      </c>
    </row>
    <row r="57" spans="4:22" ht="28.5" x14ac:dyDescent="0.25">
      <c r="D57" s="5"/>
      <c r="S57" s="48" t="s">
        <v>324</v>
      </c>
      <c r="T57" s="48" t="s">
        <v>220</v>
      </c>
      <c r="U57" s="47" t="s">
        <v>284</v>
      </c>
      <c r="V57" s="47" t="s">
        <v>152</v>
      </c>
    </row>
    <row r="58" spans="4:22" x14ac:dyDescent="0.25">
      <c r="D58" s="5"/>
      <c r="S58" s="48" t="s">
        <v>324</v>
      </c>
      <c r="T58" s="48" t="s">
        <v>220</v>
      </c>
      <c r="U58" s="47" t="s">
        <v>284</v>
      </c>
      <c r="V58" s="47" t="s">
        <v>153</v>
      </c>
    </row>
    <row r="59" spans="4:22" x14ac:dyDescent="0.25">
      <c r="D59" s="5"/>
      <c r="S59" s="48" t="s">
        <v>324</v>
      </c>
      <c r="T59" s="48" t="s">
        <v>220</v>
      </c>
      <c r="U59" s="47" t="s">
        <v>284</v>
      </c>
      <c r="V59" s="47" t="s">
        <v>154</v>
      </c>
    </row>
    <row r="60" spans="4:22" ht="30" x14ac:dyDescent="0.25">
      <c r="D60" s="5"/>
      <c r="S60" s="48" t="s">
        <v>325</v>
      </c>
      <c r="T60" s="48" t="s">
        <v>220</v>
      </c>
      <c r="U60" s="48" t="s">
        <v>280</v>
      </c>
      <c r="V60" s="49" t="s">
        <v>155</v>
      </c>
    </row>
    <row r="61" spans="4:22" ht="57" x14ac:dyDescent="0.25">
      <c r="D61" s="5"/>
      <c r="S61" s="48" t="s">
        <v>325</v>
      </c>
      <c r="T61" s="48" t="s">
        <v>220</v>
      </c>
      <c r="U61" s="48" t="s">
        <v>280</v>
      </c>
      <c r="V61" s="49" t="s">
        <v>156</v>
      </c>
    </row>
    <row r="62" spans="4:22" ht="30" x14ac:dyDescent="0.25">
      <c r="S62" s="48" t="s">
        <v>325</v>
      </c>
      <c r="T62" s="48" t="s">
        <v>220</v>
      </c>
      <c r="U62" s="48" t="s">
        <v>280</v>
      </c>
      <c r="V62" s="49" t="s">
        <v>157</v>
      </c>
    </row>
    <row r="63" spans="4:22" ht="42.75" x14ac:dyDescent="0.25">
      <c r="S63" s="48" t="s">
        <v>326</v>
      </c>
      <c r="T63" s="48" t="s">
        <v>220</v>
      </c>
      <c r="U63" s="48" t="s">
        <v>287</v>
      </c>
      <c r="V63" s="50" t="s">
        <v>158</v>
      </c>
    </row>
    <row r="64" spans="4:22" ht="30" x14ac:dyDescent="0.25">
      <c r="D64" s="5"/>
      <c r="S64" s="48" t="s">
        <v>326</v>
      </c>
      <c r="T64" s="48" t="s">
        <v>220</v>
      </c>
      <c r="U64" s="48" t="s">
        <v>287</v>
      </c>
      <c r="V64" s="50" t="s">
        <v>159</v>
      </c>
    </row>
    <row r="65" spans="4:22" ht="30" x14ac:dyDescent="0.25">
      <c r="D65" s="5"/>
      <c r="S65" s="48" t="s">
        <v>326</v>
      </c>
      <c r="T65" s="48" t="s">
        <v>220</v>
      </c>
      <c r="U65" s="48" t="s">
        <v>287</v>
      </c>
      <c r="V65" s="50" t="s">
        <v>160</v>
      </c>
    </row>
    <row r="66" spans="4:22" ht="42.75" x14ac:dyDescent="0.25">
      <c r="D66" s="5"/>
      <c r="S66" s="48" t="s">
        <v>326</v>
      </c>
      <c r="T66" s="48" t="s">
        <v>220</v>
      </c>
      <c r="U66" s="48" t="s">
        <v>287</v>
      </c>
      <c r="V66" s="50" t="s">
        <v>161</v>
      </c>
    </row>
    <row r="67" spans="4:22" ht="42.75" x14ac:dyDescent="0.25">
      <c r="D67" s="5"/>
      <c r="S67" s="48" t="s">
        <v>326</v>
      </c>
      <c r="T67" s="48" t="s">
        <v>220</v>
      </c>
      <c r="U67" s="48" t="s">
        <v>287</v>
      </c>
      <c r="V67" s="50" t="s">
        <v>162</v>
      </c>
    </row>
    <row r="68" spans="4:22" ht="30" x14ac:dyDescent="0.25">
      <c r="S68" s="48" t="s">
        <v>326</v>
      </c>
      <c r="T68" s="48" t="s">
        <v>220</v>
      </c>
      <c r="U68" s="48" t="s">
        <v>287</v>
      </c>
      <c r="V68" s="50" t="s">
        <v>163</v>
      </c>
    </row>
    <row r="69" spans="4:22" ht="30" x14ac:dyDescent="0.3">
      <c r="D69" s="8"/>
      <c r="S69" s="48" t="s">
        <v>326</v>
      </c>
      <c r="T69" s="48" t="s">
        <v>220</v>
      </c>
      <c r="U69" s="48" t="s">
        <v>287</v>
      </c>
      <c r="V69" s="50" t="s">
        <v>164</v>
      </c>
    </row>
    <row r="70" spans="4:22" x14ac:dyDescent="0.25">
      <c r="D70" s="5"/>
      <c r="S70" s="48" t="s">
        <v>327</v>
      </c>
      <c r="T70" s="47"/>
      <c r="U70" s="48" t="s">
        <v>165</v>
      </c>
      <c r="V70" s="46"/>
    </row>
    <row r="71" spans="4:22" ht="28.5" x14ac:dyDescent="0.25">
      <c r="D71" s="5"/>
      <c r="S71" s="48" t="s">
        <v>328</v>
      </c>
      <c r="T71" s="47" t="s">
        <v>229</v>
      </c>
      <c r="U71" s="48" t="s">
        <v>289</v>
      </c>
      <c r="V71" s="47" t="s">
        <v>166</v>
      </c>
    </row>
    <row r="72" spans="4:22" ht="28.5" x14ac:dyDescent="0.25">
      <c r="D72" s="5"/>
      <c r="S72" s="48" t="s">
        <v>328</v>
      </c>
      <c r="T72" s="47" t="s">
        <v>229</v>
      </c>
      <c r="U72" s="48" t="s">
        <v>289</v>
      </c>
      <c r="V72" s="47" t="s">
        <v>167</v>
      </c>
    </row>
    <row r="73" spans="4:22" ht="28.5" x14ac:dyDescent="0.25">
      <c r="S73" s="48" t="s">
        <v>328</v>
      </c>
      <c r="T73" s="47" t="s">
        <v>229</v>
      </c>
      <c r="U73" s="48" t="s">
        <v>289</v>
      </c>
      <c r="V73" s="47" t="s">
        <v>168</v>
      </c>
    </row>
    <row r="74" spans="4:22" ht="42.75" x14ac:dyDescent="0.25">
      <c r="D74" s="9"/>
      <c r="S74" s="48" t="s">
        <v>328</v>
      </c>
      <c r="T74" s="47" t="s">
        <v>229</v>
      </c>
      <c r="U74" s="48" t="s">
        <v>289</v>
      </c>
      <c r="V74" s="47" t="s">
        <v>169</v>
      </c>
    </row>
    <row r="75" spans="4:22" ht="42.75" x14ac:dyDescent="0.25">
      <c r="D75" s="5"/>
      <c r="S75" s="48" t="s">
        <v>328</v>
      </c>
      <c r="T75" s="47" t="s">
        <v>229</v>
      </c>
      <c r="U75" s="48" t="s">
        <v>289</v>
      </c>
      <c r="V75" s="47" t="s">
        <v>170</v>
      </c>
    </row>
    <row r="76" spans="4:22" ht="28.5" x14ac:dyDescent="0.25">
      <c r="D76" s="5"/>
      <c r="S76" s="48" t="s">
        <v>329</v>
      </c>
      <c r="T76" s="47" t="s">
        <v>229</v>
      </c>
      <c r="U76" s="47" t="s">
        <v>291</v>
      </c>
      <c r="V76" s="47" t="s">
        <v>171</v>
      </c>
    </row>
    <row r="77" spans="4:22" ht="28.5" x14ac:dyDescent="0.25">
      <c r="D77" s="5"/>
      <c r="S77" s="48" t="s">
        <v>329</v>
      </c>
      <c r="T77" s="47" t="s">
        <v>229</v>
      </c>
      <c r="U77" s="47" t="s">
        <v>291</v>
      </c>
      <c r="V77" s="47" t="s">
        <v>172</v>
      </c>
    </row>
    <row r="78" spans="4:22" ht="28.5" x14ac:dyDescent="0.25">
      <c r="D78" s="5"/>
      <c r="S78" s="48" t="s">
        <v>330</v>
      </c>
      <c r="T78" s="47" t="s">
        <v>229</v>
      </c>
      <c r="U78" s="47" t="s">
        <v>275</v>
      </c>
      <c r="V78" s="47" t="s">
        <v>173</v>
      </c>
    </row>
    <row r="79" spans="4:22" ht="28.5" x14ac:dyDescent="0.25">
      <c r="D79" s="5"/>
      <c r="S79" s="48" t="s">
        <v>330</v>
      </c>
      <c r="T79" s="47" t="s">
        <v>229</v>
      </c>
      <c r="U79" s="47" t="s">
        <v>275</v>
      </c>
      <c r="V79" s="47" t="s">
        <v>174</v>
      </c>
    </row>
    <row r="80" spans="4:22" ht="28.5" x14ac:dyDescent="0.25">
      <c r="D80" s="5"/>
      <c r="S80" s="48" t="s">
        <v>330</v>
      </c>
      <c r="T80" s="47" t="s">
        <v>229</v>
      </c>
      <c r="U80" s="47" t="s">
        <v>275</v>
      </c>
      <c r="V80" s="47" t="s">
        <v>175</v>
      </c>
    </row>
    <row r="81" spans="4:22" ht="28.5" x14ac:dyDescent="0.25">
      <c r="D81" s="5"/>
      <c r="S81" s="48" t="s">
        <v>330</v>
      </c>
      <c r="T81" s="47" t="s">
        <v>229</v>
      </c>
      <c r="U81" s="47" t="s">
        <v>275</v>
      </c>
      <c r="V81" s="47" t="s">
        <v>176</v>
      </c>
    </row>
    <row r="82" spans="4:22" ht="28.5" x14ac:dyDescent="0.25">
      <c r="D82" s="5"/>
      <c r="S82" s="48" t="s">
        <v>330</v>
      </c>
      <c r="T82" s="47" t="s">
        <v>229</v>
      </c>
      <c r="U82" s="47" t="s">
        <v>275</v>
      </c>
      <c r="V82" s="47" t="s">
        <v>177</v>
      </c>
    </row>
    <row r="83" spans="4:22" x14ac:dyDescent="0.25">
      <c r="S83" s="48" t="s">
        <v>331</v>
      </c>
      <c r="T83" s="48"/>
      <c r="U83" s="47" t="s">
        <v>178</v>
      </c>
      <c r="V83" s="46"/>
    </row>
    <row r="84" spans="4:22" ht="30" x14ac:dyDescent="0.25">
      <c r="D84" s="5"/>
      <c r="S84" s="48" t="s">
        <v>332</v>
      </c>
      <c r="T84" s="47" t="s">
        <v>224</v>
      </c>
      <c r="U84" s="47" t="s">
        <v>294</v>
      </c>
      <c r="V84" s="47" t="s">
        <v>179</v>
      </c>
    </row>
    <row r="85" spans="4:22" ht="42.75" x14ac:dyDescent="0.25">
      <c r="S85" s="48" t="s">
        <v>332</v>
      </c>
      <c r="T85" s="47" t="s">
        <v>224</v>
      </c>
      <c r="U85" s="47" t="s">
        <v>294</v>
      </c>
      <c r="V85" s="47" t="s">
        <v>180</v>
      </c>
    </row>
    <row r="86" spans="4:22" ht="42.75" x14ac:dyDescent="0.25">
      <c r="D86" s="5"/>
      <c r="S86" s="48" t="s">
        <v>332</v>
      </c>
      <c r="T86" s="47" t="s">
        <v>224</v>
      </c>
      <c r="U86" s="47" t="s">
        <v>294</v>
      </c>
      <c r="V86" s="47" t="s">
        <v>181</v>
      </c>
    </row>
    <row r="87" spans="4:22" ht="30" x14ac:dyDescent="0.25">
      <c r="D87" s="5"/>
      <c r="S87" s="48" t="s">
        <v>332</v>
      </c>
      <c r="T87" s="47" t="s">
        <v>224</v>
      </c>
      <c r="U87" s="47" t="s">
        <v>294</v>
      </c>
      <c r="V87" s="47" t="s">
        <v>182</v>
      </c>
    </row>
    <row r="88" spans="4:22" ht="30" x14ac:dyDescent="0.25">
      <c r="D88" s="5"/>
      <c r="S88" s="48" t="s">
        <v>332</v>
      </c>
      <c r="T88" s="47" t="s">
        <v>224</v>
      </c>
      <c r="U88" s="47" t="s">
        <v>294</v>
      </c>
      <c r="V88" s="47" t="s">
        <v>183</v>
      </c>
    </row>
    <row r="89" spans="4:22" ht="28.5" x14ac:dyDescent="0.25">
      <c r="D89" s="5"/>
      <c r="S89" s="48" t="s">
        <v>333</v>
      </c>
      <c r="T89" s="47" t="s">
        <v>224</v>
      </c>
      <c r="U89" s="47" t="s">
        <v>296</v>
      </c>
      <c r="V89" s="47" t="s">
        <v>184</v>
      </c>
    </row>
    <row r="90" spans="4:22" ht="28.5" x14ac:dyDescent="0.25">
      <c r="D90" s="5"/>
      <c r="S90" s="48" t="s">
        <v>333</v>
      </c>
      <c r="T90" s="47" t="s">
        <v>224</v>
      </c>
      <c r="U90" s="47" t="s">
        <v>296</v>
      </c>
      <c r="V90" s="47" t="s">
        <v>185</v>
      </c>
    </row>
    <row r="91" spans="4:22" ht="28.5" x14ac:dyDescent="0.25">
      <c r="S91" s="48" t="s">
        <v>333</v>
      </c>
      <c r="T91" s="47" t="s">
        <v>224</v>
      </c>
      <c r="U91" s="47" t="s">
        <v>296</v>
      </c>
      <c r="V91" s="47" t="s">
        <v>186</v>
      </c>
    </row>
    <row r="92" spans="4:22" ht="28.5" x14ac:dyDescent="0.25">
      <c r="S92" s="48" t="s">
        <v>334</v>
      </c>
      <c r="T92" s="47" t="s">
        <v>224</v>
      </c>
      <c r="U92" s="48" t="s">
        <v>298</v>
      </c>
      <c r="V92" s="47" t="s">
        <v>187</v>
      </c>
    </row>
    <row r="93" spans="4:22" x14ac:dyDescent="0.25">
      <c r="D93" s="5"/>
      <c r="S93" s="48" t="s">
        <v>334</v>
      </c>
      <c r="T93" s="47" t="s">
        <v>224</v>
      </c>
      <c r="U93" s="48" t="s">
        <v>298</v>
      </c>
      <c r="V93" s="47" t="s">
        <v>188</v>
      </c>
    </row>
    <row r="94" spans="4:22" ht="28.5" x14ac:dyDescent="0.25">
      <c r="D94" s="5"/>
      <c r="S94" s="48" t="s">
        <v>334</v>
      </c>
      <c r="T94" s="47" t="s">
        <v>224</v>
      </c>
      <c r="U94" s="48" t="s">
        <v>298</v>
      </c>
      <c r="V94" s="47" t="s">
        <v>189</v>
      </c>
    </row>
    <row r="95" spans="4:22" ht="42.75" x14ac:dyDescent="0.25">
      <c r="S95" s="48" t="s">
        <v>335</v>
      </c>
      <c r="T95" s="47" t="s">
        <v>224</v>
      </c>
      <c r="U95" s="48" t="s">
        <v>300</v>
      </c>
      <c r="V95" s="47" t="s">
        <v>190</v>
      </c>
    </row>
    <row r="96" spans="4:22" ht="57" x14ac:dyDescent="0.25">
      <c r="S96" s="48" t="s">
        <v>335</v>
      </c>
      <c r="T96" s="47" t="s">
        <v>224</v>
      </c>
      <c r="U96" s="48" t="s">
        <v>300</v>
      </c>
      <c r="V96" s="47" t="s">
        <v>191</v>
      </c>
    </row>
    <row r="97" spans="4:22" ht="28.5" x14ac:dyDescent="0.25">
      <c r="D97" s="5"/>
      <c r="S97" s="48" t="s">
        <v>336</v>
      </c>
      <c r="T97" s="47" t="s">
        <v>224</v>
      </c>
      <c r="U97" s="47" t="s">
        <v>302</v>
      </c>
      <c r="V97" s="47" t="s">
        <v>192</v>
      </c>
    </row>
    <row r="98" spans="4:22" x14ac:dyDescent="0.25">
      <c r="D98" s="5"/>
      <c r="S98" s="48" t="s">
        <v>336</v>
      </c>
      <c r="T98" s="47" t="s">
        <v>224</v>
      </c>
      <c r="U98" s="47" t="s">
        <v>302</v>
      </c>
      <c r="V98" s="47" t="s">
        <v>193</v>
      </c>
    </row>
    <row r="99" spans="4:22" ht="28.5" x14ac:dyDescent="0.25">
      <c r="D99" s="5"/>
      <c r="S99" s="48" t="s">
        <v>336</v>
      </c>
      <c r="T99" s="47" t="s">
        <v>224</v>
      </c>
      <c r="U99" s="47" t="s">
        <v>302</v>
      </c>
      <c r="V99" s="47" t="s">
        <v>194</v>
      </c>
    </row>
    <row r="100" spans="4:22" x14ac:dyDescent="0.25">
      <c r="D100" s="5"/>
    </row>
    <row r="101" spans="4:22" x14ac:dyDescent="0.25">
      <c r="D101" s="5"/>
    </row>
    <row r="102" spans="4:22" x14ac:dyDescent="0.25">
      <c r="D102" s="5"/>
    </row>
    <row r="104" spans="4:22" x14ac:dyDescent="0.25">
      <c r="D104" s="5"/>
    </row>
    <row r="106" spans="4:22" x14ac:dyDescent="0.25">
      <c r="D106" s="5"/>
    </row>
    <row r="107" spans="4:22" x14ac:dyDescent="0.25">
      <c r="D107" s="5"/>
    </row>
    <row r="108" spans="4:22" x14ac:dyDescent="0.25">
      <c r="D108" s="5"/>
    </row>
    <row r="109" spans="4:22" x14ac:dyDescent="0.25">
      <c r="D109" s="5"/>
    </row>
    <row r="110" spans="4:22" x14ac:dyDescent="0.25">
      <c r="D110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3" spans="4:4" x14ac:dyDescent="0.25">
      <c r="D123" s="5"/>
    </row>
    <row r="124" spans="4:4" x14ac:dyDescent="0.25">
      <c r="D124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</sheetData>
  <autoFilter ref="A2:B16" xr:uid="{00000000-0009-0000-0000-000003000000}">
    <filterColumn colId="0" showButton="0"/>
  </autoFilter>
  <mergeCells count="17">
    <mergeCell ref="M1:P1"/>
    <mergeCell ref="M2:P2"/>
    <mergeCell ref="M23:P23"/>
    <mergeCell ref="S1:V1"/>
    <mergeCell ref="S2:V2"/>
    <mergeCell ref="M7:P7"/>
    <mergeCell ref="M11:P11"/>
    <mergeCell ref="M18:P18"/>
    <mergeCell ref="M14:P14"/>
    <mergeCell ref="S31:V31"/>
    <mergeCell ref="S48:V48"/>
    <mergeCell ref="A2:B2"/>
    <mergeCell ref="E3:K3"/>
    <mergeCell ref="E4:K4"/>
    <mergeCell ref="E5:K5"/>
    <mergeCell ref="E6:K6"/>
    <mergeCell ref="D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zoomScaleNormal="100" workbookViewId="0">
      <selection sqref="A1:D1"/>
    </sheetView>
  </sheetViews>
  <sheetFormatPr baseColWidth="10" defaultRowHeight="15" x14ac:dyDescent="0.25"/>
  <cols>
    <col min="1" max="1" width="11.42578125" style="25"/>
    <col min="4" max="4" width="27.85546875" bestFit="1" customWidth="1"/>
    <col min="6" max="6" width="16.140625" customWidth="1"/>
    <col min="7" max="7" width="15.5703125" customWidth="1"/>
    <col min="9" max="9" width="13.28515625" customWidth="1"/>
  </cols>
  <sheetData>
    <row r="1" spans="1:9" x14ac:dyDescent="0.25">
      <c r="A1" s="259" t="s">
        <v>7</v>
      </c>
      <c r="B1" s="259"/>
      <c r="C1" s="259"/>
      <c r="D1" s="259"/>
      <c r="F1" s="259" t="s">
        <v>253</v>
      </c>
      <c r="G1" s="259"/>
      <c r="H1" s="259"/>
      <c r="I1" s="259"/>
    </row>
    <row r="2" spans="1:9" ht="25.5" x14ac:dyDescent="0.25">
      <c r="A2" s="24" t="s">
        <v>195</v>
      </c>
      <c r="B2" s="20" t="s">
        <v>11</v>
      </c>
      <c r="C2" s="20" t="s">
        <v>10</v>
      </c>
      <c r="D2" s="20" t="s">
        <v>231</v>
      </c>
      <c r="F2" s="24" t="s">
        <v>195</v>
      </c>
      <c r="G2" s="20" t="s">
        <v>11</v>
      </c>
      <c r="H2" s="20" t="s">
        <v>10</v>
      </c>
      <c r="I2" s="20" t="s">
        <v>231</v>
      </c>
    </row>
    <row r="3" spans="1:9" ht="25.5" x14ac:dyDescent="0.25">
      <c r="A3" s="21" t="s">
        <v>247</v>
      </c>
      <c r="B3" s="22">
        <v>215</v>
      </c>
      <c r="C3" s="22">
        <v>1</v>
      </c>
      <c r="D3" s="23" t="s">
        <v>222</v>
      </c>
      <c r="F3" s="21" t="s">
        <v>247</v>
      </c>
      <c r="G3" s="22">
        <v>215</v>
      </c>
      <c r="H3" s="22">
        <v>1</v>
      </c>
      <c r="I3" s="23" t="s">
        <v>222</v>
      </c>
    </row>
    <row r="4" spans="1:9" x14ac:dyDescent="0.25">
      <c r="A4" s="21" t="s">
        <v>202</v>
      </c>
      <c r="B4" s="22">
        <v>105</v>
      </c>
      <c r="C4" s="22">
        <v>1</v>
      </c>
      <c r="D4" s="23" t="s">
        <v>221</v>
      </c>
      <c r="F4" s="21" t="s">
        <v>198</v>
      </c>
      <c r="G4" s="22">
        <v>8</v>
      </c>
      <c r="H4" s="22">
        <v>2</v>
      </c>
      <c r="I4" s="23" t="s">
        <v>220</v>
      </c>
    </row>
    <row r="5" spans="1:9" ht="25.5" x14ac:dyDescent="0.25">
      <c r="A5" s="21" t="s">
        <v>213</v>
      </c>
      <c r="B5" s="22">
        <v>565</v>
      </c>
      <c r="C5" s="22">
        <v>10</v>
      </c>
      <c r="D5" s="23" t="s">
        <v>224</v>
      </c>
      <c r="F5" s="21" t="s">
        <v>248</v>
      </c>
      <c r="G5" s="22">
        <v>230</v>
      </c>
      <c r="H5" s="22">
        <v>3</v>
      </c>
      <c r="I5" s="23" t="s">
        <v>222</v>
      </c>
    </row>
    <row r="6" spans="1:9" ht="25.5" x14ac:dyDescent="0.25">
      <c r="A6" s="21" t="s">
        <v>241</v>
      </c>
      <c r="B6" s="22">
        <v>550</v>
      </c>
      <c r="C6" s="22">
        <v>7</v>
      </c>
      <c r="D6" s="23" t="s">
        <v>224</v>
      </c>
      <c r="F6" s="21" t="s">
        <v>249</v>
      </c>
      <c r="G6" s="22">
        <v>210</v>
      </c>
      <c r="H6" s="22">
        <v>3</v>
      </c>
      <c r="I6" s="23" t="s">
        <v>222</v>
      </c>
    </row>
    <row r="7" spans="1:9" ht="38.25" x14ac:dyDescent="0.25">
      <c r="A7" s="21" t="s">
        <v>244</v>
      </c>
      <c r="B7" s="22">
        <v>605</v>
      </c>
      <c r="C7" s="22">
        <v>2</v>
      </c>
      <c r="D7" s="23" t="s">
        <v>224</v>
      </c>
      <c r="F7" s="21" t="s">
        <v>250</v>
      </c>
      <c r="G7" s="22">
        <v>205</v>
      </c>
      <c r="H7" s="22">
        <v>3</v>
      </c>
      <c r="I7" s="23" t="s">
        <v>222</v>
      </c>
    </row>
    <row r="8" spans="1:9" ht="25.5" x14ac:dyDescent="0.25">
      <c r="A8" s="21" t="s">
        <v>242</v>
      </c>
      <c r="B8" s="22">
        <v>601</v>
      </c>
      <c r="C8" s="22">
        <v>3</v>
      </c>
      <c r="D8" s="23" t="s">
        <v>224</v>
      </c>
      <c r="F8" s="21" t="s">
        <v>251</v>
      </c>
      <c r="G8" s="22">
        <v>290</v>
      </c>
      <c r="H8" s="22">
        <v>1</v>
      </c>
      <c r="I8" s="23" t="s">
        <v>222</v>
      </c>
    </row>
    <row r="9" spans="1:9" ht="25.5" x14ac:dyDescent="0.25">
      <c r="A9" s="21" t="s">
        <v>198</v>
      </c>
      <c r="B9" s="22">
        <v>8</v>
      </c>
      <c r="C9" s="22">
        <v>2</v>
      </c>
      <c r="D9" s="23" t="s">
        <v>220</v>
      </c>
      <c r="F9" s="21" t="s">
        <v>246</v>
      </c>
      <c r="G9" s="22">
        <v>115</v>
      </c>
      <c r="H9" s="22">
        <v>1</v>
      </c>
      <c r="I9" s="23" t="s">
        <v>221</v>
      </c>
    </row>
    <row r="10" spans="1:9" ht="25.5" x14ac:dyDescent="0.25">
      <c r="A10" s="21" t="s">
        <v>248</v>
      </c>
      <c r="B10" s="22">
        <v>230</v>
      </c>
      <c r="C10" s="22">
        <v>3</v>
      </c>
      <c r="D10" s="23" t="s">
        <v>222</v>
      </c>
      <c r="F10" s="21" t="s">
        <v>240</v>
      </c>
      <c r="G10" s="22">
        <v>335</v>
      </c>
      <c r="H10" s="22">
        <v>8</v>
      </c>
      <c r="I10" s="23" t="s">
        <v>223</v>
      </c>
    </row>
    <row r="11" spans="1:9" ht="25.5" x14ac:dyDescent="0.25">
      <c r="A11" s="21" t="s">
        <v>249</v>
      </c>
      <c r="B11" s="22">
        <v>210</v>
      </c>
      <c r="C11" s="22">
        <v>3</v>
      </c>
      <c r="D11" s="23" t="s">
        <v>222</v>
      </c>
      <c r="F11" s="21" t="s">
        <v>239</v>
      </c>
      <c r="G11" s="22">
        <v>340</v>
      </c>
      <c r="H11" s="22">
        <v>5</v>
      </c>
      <c r="I11" s="23" t="s">
        <v>223</v>
      </c>
    </row>
    <row r="12" spans="1:9" ht="25.5" x14ac:dyDescent="0.25">
      <c r="A12" s="21" t="s">
        <v>250</v>
      </c>
      <c r="B12" s="22">
        <v>205</v>
      </c>
      <c r="C12" s="22">
        <v>3</v>
      </c>
      <c r="D12" s="23" t="s">
        <v>222</v>
      </c>
      <c r="F12" s="21" t="s">
        <v>196</v>
      </c>
      <c r="G12" s="22">
        <v>67</v>
      </c>
      <c r="H12" s="22">
        <v>4</v>
      </c>
      <c r="I12" s="23" t="s">
        <v>220</v>
      </c>
    </row>
    <row r="13" spans="1:9" ht="25.5" x14ac:dyDescent="0.25">
      <c r="A13" s="21" t="s">
        <v>251</v>
      </c>
      <c r="B13" s="22">
        <v>290</v>
      </c>
      <c r="C13" s="22">
        <v>1</v>
      </c>
      <c r="D13" s="23" t="s">
        <v>222</v>
      </c>
      <c r="F13" s="21" t="s">
        <v>245</v>
      </c>
      <c r="G13" s="22">
        <v>52</v>
      </c>
      <c r="H13" s="22">
        <v>1</v>
      </c>
      <c r="I13" s="23" t="s">
        <v>220</v>
      </c>
    </row>
    <row r="14" spans="1:9" ht="25.5" x14ac:dyDescent="0.25">
      <c r="A14" s="21" t="s">
        <v>246</v>
      </c>
      <c r="B14" s="22">
        <v>115</v>
      </c>
      <c r="C14" s="22">
        <v>1</v>
      </c>
      <c r="D14" s="23" t="s">
        <v>221</v>
      </c>
      <c r="F14" s="21" t="s">
        <v>252</v>
      </c>
      <c r="G14" s="22">
        <v>201</v>
      </c>
      <c r="H14" s="22">
        <v>1</v>
      </c>
      <c r="I14" s="23" t="s">
        <v>222</v>
      </c>
    </row>
    <row r="15" spans="1:9" ht="51" x14ac:dyDescent="0.25">
      <c r="A15" s="21" t="s">
        <v>306</v>
      </c>
      <c r="B15" s="22">
        <v>335</v>
      </c>
      <c r="C15" s="22">
        <v>8</v>
      </c>
      <c r="D15" s="23" t="s">
        <v>308</v>
      </c>
      <c r="F15" s="21" t="s">
        <v>197</v>
      </c>
      <c r="G15" s="22">
        <v>77</v>
      </c>
      <c r="H15" s="22">
        <v>3</v>
      </c>
      <c r="I15" s="23" t="s">
        <v>220</v>
      </c>
    </row>
    <row r="16" spans="1:9" ht="38.25" x14ac:dyDescent="0.25">
      <c r="A16" s="21" t="s">
        <v>240</v>
      </c>
      <c r="B16" s="22">
        <v>335</v>
      </c>
      <c r="C16" s="22">
        <v>8</v>
      </c>
      <c r="D16" s="23" t="s">
        <v>223</v>
      </c>
    </row>
    <row r="17" spans="1:4" ht="51" x14ac:dyDescent="0.25">
      <c r="A17" s="21" t="s">
        <v>307</v>
      </c>
      <c r="B17" s="22">
        <v>340</v>
      </c>
      <c r="C17" s="22">
        <v>5</v>
      </c>
      <c r="D17" s="23" t="s">
        <v>308</v>
      </c>
    </row>
    <row r="18" spans="1:4" x14ac:dyDescent="0.25">
      <c r="A18" s="21" t="s">
        <v>196</v>
      </c>
      <c r="B18" s="22">
        <v>67</v>
      </c>
      <c r="C18" s="22">
        <v>4</v>
      </c>
      <c r="D18" s="23" t="s">
        <v>220</v>
      </c>
    </row>
    <row r="19" spans="1:4" x14ac:dyDescent="0.25">
      <c r="A19" s="21" t="s">
        <v>216</v>
      </c>
      <c r="B19" s="22">
        <v>540</v>
      </c>
      <c r="C19" s="22">
        <v>5</v>
      </c>
      <c r="D19" s="23" t="s">
        <v>224</v>
      </c>
    </row>
    <row r="20" spans="1:4" ht="25.5" x14ac:dyDescent="0.25">
      <c r="A20" s="21" t="s">
        <v>243</v>
      </c>
      <c r="B20" s="22">
        <v>525</v>
      </c>
      <c r="C20" s="22">
        <v>8</v>
      </c>
      <c r="D20" s="23" t="s">
        <v>224</v>
      </c>
    </row>
    <row r="21" spans="1:4" ht="25.5" x14ac:dyDescent="0.25">
      <c r="A21" s="21" t="s">
        <v>245</v>
      </c>
      <c r="B21" s="22">
        <v>52</v>
      </c>
      <c r="C21" s="22">
        <v>1</v>
      </c>
      <c r="D21" s="23" t="s">
        <v>220</v>
      </c>
    </row>
    <row r="22" spans="1:4" x14ac:dyDescent="0.25">
      <c r="A22" s="21" t="s">
        <v>212</v>
      </c>
      <c r="B22" s="22">
        <v>401</v>
      </c>
      <c r="C22" s="22">
        <v>11</v>
      </c>
      <c r="D22" s="23" t="s">
        <v>229</v>
      </c>
    </row>
    <row r="23" spans="1:4" ht="25.5" x14ac:dyDescent="0.25">
      <c r="A23" s="21" t="s">
        <v>252</v>
      </c>
      <c r="B23" s="22">
        <v>201</v>
      </c>
      <c r="C23" s="22">
        <v>1</v>
      </c>
      <c r="D23" s="23" t="s">
        <v>222</v>
      </c>
    </row>
    <row r="24" spans="1:4" x14ac:dyDescent="0.25">
      <c r="A24" s="21" t="s">
        <v>197</v>
      </c>
      <c r="B24" s="22">
        <v>77</v>
      </c>
      <c r="C24" s="22">
        <v>3</v>
      </c>
      <c r="D24" s="23" t="s">
        <v>220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topLeftCell="A7" workbookViewId="0">
      <selection activeCell="G21" sqref="G21"/>
    </sheetView>
  </sheetViews>
  <sheetFormatPr baseColWidth="10" defaultRowHeight="15" x14ac:dyDescent="0.25"/>
  <cols>
    <col min="4" max="4" width="11.42578125" style="11"/>
  </cols>
  <sheetData>
    <row r="1" spans="1:10" ht="25.5" x14ac:dyDescent="0.25">
      <c r="A1" s="24" t="s">
        <v>195</v>
      </c>
      <c r="B1" s="20" t="s">
        <v>11</v>
      </c>
      <c r="C1" s="20" t="s">
        <v>10</v>
      </c>
      <c r="D1" s="20" t="s">
        <v>231</v>
      </c>
      <c r="F1" s="20" t="s">
        <v>232</v>
      </c>
      <c r="G1" s="19">
        <v>1</v>
      </c>
      <c r="H1" s="19">
        <v>2</v>
      </c>
      <c r="I1" s="19">
        <v>3</v>
      </c>
      <c r="J1" s="19">
        <v>4</v>
      </c>
    </row>
    <row r="2" spans="1:10" x14ac:dyDescent="0.25">
      <c r="A2" s="21" t="s">
        <v>198</v>
      </c>
      <c r="B2" s="22">
        <v>8</v>
      </c>
      <c r="C2" s="22">
        <v>2</v>
      </c>
      <c r="D2" s="26" t="s">
        <v>220</v>
      </c>
    </row>
    <row r="3" spans="1:10" x14ac:dyDescent="0.25">
      <c r="A3" s="21" t="s">
        <v>196</v>
      </c>
      <c r="B3" s="22">
        <v>67</v>
      </c>
      <c r="C3" s="22">
        <v>4</v>
      </c>
      <c r="D3" s="26" t="s">
        <v>220</v>
      </c>
    </row>
    <row r="4" spans="1:10" ht="25.5" x14ac:dyDescent="0.25">
      <c r="A4" s="21" t="s">
        <v>245</v>
      </c>
      <c r="B4" s="22">
        <v>52</v>
      </c>
      <c r="C4" s="22">
        <v>1</v>
      </c>
      <c r="D4" s="26" t="s">
        <v>220</v>
      </c>
    </row>
    <row r="5" spans="1:10" x14ac:dyDescent="0.25">
      <c r="A5" s="21" t="s">
        <v>197</v>
      </c>
      <c r="B5" s="22">
        <v>77</v>
      </c>
      <c r="C5" s="22">
        <v>3</v>
      </c>
      <c r="D5" s="26" t="s">
        <v>220</v>
      </c>
    </row>
    <row r="6" spans="1:10" x14ac:dyDescent="0.25">
      <c r="A6" s="27"/>
    </row>
    <row r="7" spans="1:10" ht="25.5" x14ac:dyDescent="0.25">
      <c r="A7" s="24" t="s">
        <v>195</v>
      </c>
      <c r="B7" s="20" t="s">
        <v>11</v>
      </c>
      <c r="C7" s="20" t="s">
        <v>10</v>
      </c>
      <c r="D7" s="20" t="s">
        <v>231</v>
      </c>
      <c r="F7" s="20" t="s">
        <v>233</v>
      </c>
      <c r="G7" s="20">
        <v>1</v>
      </c>
    </row>
    <row r="8" spans="1:10" x14ac:dyDescent="0.25">
      <c r="A8" s="21" t="s">
        <v>202</v>
      </c>
      <c r="B8" s="22">
        <v>105</v>
      </c>
      <c r="C8" s="22">
        <v>1</v>
      </c>
      <c r="D8" s="26" t="s">
        <v>221</v>
      </c>
    </row>
    <row r="9" spans="1:10" ht="25.5" x14ac:dyDescent="0.25">
      <c r="A9" s="21" t="s">
        <v>246</v>
      </c>
      <c r="B9" s="22">
        <v>115</v>
      </c>
      <c r="C9" s="22">
        <v>1</v>
      </c>
      <c r="D9" s="26" t="s">
        <v>221</v>
      </c>
    </row>
    <row r="10" spans="1:10" x14ac:dyDescent="0.25">
      <c r="A10" s="27" t="s">
        <v>238</v>
      </c>
    </row>
    <row r="11" spans="1:10" ht="25.5" x14ac:dyDescent="0.25">
      <c r="A11" s="24" t="s">
        <v>195</v>
      </c>
      <c r="B11" s="20" t="s">
        <v>11</v>
      </c>
      <c r="C11" s="20" t="s">
        <v>10</v>
      </c>
      <c r="D11" s="20" t="s">
        <v>231</v>
      </c>
      <c r="F11" s="20" t="s">
        <v>234</v>
      </c>
      <c r="G11" s="19">
        <v>1</v>
      </c>
      <c r="H11" s="19">
        <v>2</v>
      </c>
      <c r="I11" s="19">
        <v>3</v>
      </c>
    </row>
    <row r="12" spans="1:10" ht="25.5" x14ac:dyDescent="0.25">
      <c r="A12" s="21" t="s">
        <v>247</v>
      </c>
      <c r="B12" s="22">
        <v>215</v>
      </c>
      <c r="C12" s="22">
        <v>1</v>
      </c>
      <c r="D12" s="26" t="s">
        <v>222</v>
      </c>
    </row>
    <row r="13" spans="1:10" ht="25.5" x14ac:dyDescent="0.25">
      <c r="A13" s="21" t="s">
        <v>248</v>
      </c>
      <c r="B13" s="22">
        <v>230</v>
      </c>
      <c r="C13" s="22">
        <v>3</v>
      </c>
      <c r="D13" s="26" t="s">
        <v>222</v>
      </c>
    </row>
    <row r="14" spans="1:10" ht="25.5" x14ac:dyDescent="0.25">
      <c r="A14" s="21" t="s">
        <v>249</v>
      </c>
      <c r="B14" s="22">
        <v>210</v>
      </c>
      <c r="C14" s="22">
        <v>3</v>
      </c>
      <c r="D14" s="26" t="s">
        <v>222</v>
      </c>
    </row>
    <row r="15" spans="1:10" ht="25.5" x14ac:dyDescent="0.25">
      <c r="A15" s="21" t="s">
        <v>250</v>
      </c>
      <c r="B15" s="22">
        <v>205</v>
      </c>
      <c r="C15" s="22">
        <v>3</v>
      </c>
      <c r="D15" s="26" t="s">
        <v>222</v>
      </c>
    </row>
    <row r="16" spans="1:10" ht="25.5" x14ac:dyDescent="0.25">
      <c r="A16" s="21" t="s">
        <v>251</v>
      </c>
      <c r="B16" s="22">
        <v>290</v>
      </c>
      <c r="C16" s="22">
        <v>1</v>
      </c>
      <c r="D16" s="26" t="s">
        <v>222</v>
      </c>
    </row>
    <row r="17" spans="1:17" ht="25.5" x14ac:dyDescent="0.25">
      <c r="A17" s="21" t="s">
        <v>252</v>
      </c>
      <c r="B17" s="22">
        <v>201</v>
      </c>
      <c r="C17" s="22">
        <v>1</v>
      </c>
      <c r="D17" s="26" t="s">
        <v>222</v>
      </c>
    </row>
    <row r="18" spans="1:17" x14ac:dyDescent="0.25">
      <c r="A18" s="27" t="s">
        <v>238</v>
      </c>
    </row>
    <row r="19" spans="1:17" ht="25.5" x14ac:dyDescent="0.25">
      <c r="A19" s="24" t="s">
        <v>195</v>
      </c>
      <c r="B19" s="20" t="s">
        <v>11</v>
      </c>
      <c r="C19" s="20" t="s">
        <v>10</v>
      </c>
      <c r="D19" s="20" t="s">
        <v>231</v>
      </c>
      <c r="F19" s="20" t="s">
        <v>235</v>
      </c>
      <c r="G19" s="19">
        <v>1</v>
      </c>
      <c r="H19" s="19">
        <v>2</v>
      </c>
      <c r="I19" s="19">
        <v>3</v>
      </c>
      <c r="J19" s="19">
        <v>4</v>
      </c>
      <c r="K19" s="19">
        <v>5</v>
      </c>
      <c r="L19" s="19">
        <v>6</v>
      </c>
      <c r="M19" s="19">
        <v>7</v>
      </c>
      <c r="N19" s="19">
        <v>8</v>
      </c>
    </row>
    <row r="20" spans="1:17" ht="60" x14ac:dyDescent="0.25">
      <c r="A20" s="21" t="s">
        <v>306</v>
      </c>
      <c r="B20" s="22">
        <v>335</v>
      </c>
      <c r="C20" s="22">
        <v>8</v>
      </c>
      <c r="D20" s="26" t="s">
        <v>230</v>
      </c>
      <c r="F20" s="20" t="s">
        <v>309</v>
      </c>
      <c r="G20" s="19">
        <v>1</v>
      </c>
      <c r="H20" s="19">
        <v>2</v>
      </c>
      <c r="I20" s="19">
        <v>3</v>
      </c>
      <c r="J20" s="19">
        <v>4</v>
      </c>
      <c r="K20" s="19">
        <v>5</v>
      </c>
      <c r="L20" s="19">
        <v>6</v>
      </c>
      <c r="M20" s="19">
        <v>7</v>
      </c>
      <c r="N20" s="19">
        <v>8</v>
      </c>
    </row>
    <row r="21" spans="1:17" ht="60" x14ac:dyDescent="0.25">
      <c r="A21" s="21" t="s">
        <v>240</v>
      </c>
      <c r="B21" s="22">
        <v>335</v>
      </c>
      <c r="C21" s="22">
        <v>8</v>
      </c>
      <c r="D21" s="26" t="s">
        <v>230</v>
      </c>
    </row>
    <row r="22" spans="1:17" ht="60" x14ac:dyDescent="0.25">
      <c r="A22" s="21" t="s">
        <v>310</v>
      </c>
      <c r="B22" s="22">
        <v>340</v>
      </c>
      <c r="C22" s="22">
        <v>5</v>
      </c>
      <c r="D22" s="26" t="s">
        <v>230</v>
      </c>
    </row>
    <row r="23" spans="1:17" ht="60" x14ac:dyDescent="0.25">
      <c r="A23" s="21" t="s">
        <v>239</v>
      </c>
      <c r="B23" s="22">
        <v>340</v>
      </c>
      <c r="C23" s="22">
        <v>5</v>
      </c>
      <c r="D23" s="26" t="s">
        <v>230</v>
      </c>
      <c r="F23" s="20" t="s">
        <v>236</v>
      </c>
      <c r="G23" s="19">
        <v>1</v>
      </c>
      <c r="H23" s="19">
        <v>2</v>
      </c>
      <c r="I23" s="19">
        <v>3</v>
      </c>
      <c r="J23" s="19">
        <v>4</v>
      </c>
      <c r="K23" s="19">
        <v>5</v>
      </c>
      <c r="L23" s="19">
        <v>6</v>
      </c>
      <c r="M23" s="19">
        <v>7</v>
      </c>
      <c r="N23" s="19">
        <v>8</v>
      </c>
      <c r="O23" s="19">
        <v>9</v>
      </c>
      <c r="P23" s="19">
        <v>10</v>
      </c>
      <c r="Q23" s="19">
        <v>11</v>
      </c>
    </row>
    <row r="24" spans="1:17" x14ac:dyDescent="0.25">
      <c r="A24" s="27" t="s">
        <v>238</v>
      </c>
    </row>
    <row r="25" spans="1:17" ht="25.5" x14ac:dyDescent="0.25">
      <c r="A25" s="24" t="s">
        <v>195</v>
      </c>
      <c r="B25" s="20" t="s">
        <v>11</v>
      </c>
      <c r="C25" s="20" t="s">
        <v>10</v>
      </c>
      <c r="D25" s="20" t="s">
        <v>231</v>
      </c>
    </row>
    <row r="26" spans="1:17" x14ac:dyDescent="0.25">
      <c r="A26" s="21" t="s">
        <v>212</v>
      </c>
      <c r="B26" s="22">
        <v>401</v>
      </c>
      <c r="C26" s="22">
        <v>11</v>
      </c>
      <c r="D26" s="26" t="s">
        <v>229</v>
      </c>
    </row>
    <row r="27" spans="1:17" ht="25.5" x14ac:dyDescent="0.25">
      <c r="A27" s="27"/>
      <c r="F27" s="20" t="s">
        <v>237</v>
      </c>
      <c r="G27" s="19">
        <v>1</v>
      </c>
      <c r="H27" s="19">
        <v>2</v>
      </c>
      <c r="I27" s="19">
        <v>3</v>
      </c>
      <c r="J27" s="19">
        <v>4</v>
      </c>
      <c r="K27" s="19">
        <v>5</v>
      </c>
      <c r="L27" s="19">
        <v>6</v>
      </c>
      <c r="M27" s="19">
        <v>7</v>
      </c>
      <c r="N27" s="19">
        <v>8</v>
      </c>
      <c r="O27" s="19">
        <v>9</v>
      </c>
      <c r="P27" s="19">
        <v>10</v>
      </c>
    </row>
    <row r="28" spans="1:17" x14ac:dyDescent="0.25">
      <c r="A28" s="27"/>
    </row>
    <row r="29" spans="1:17" ht="25.5" x14ac:dyDescent="0.25">
      <c r="A29" s="24" t="s">
        <v>195</v>
      </c>
      <c r="B29" s="20" t="s">
        <v>11</v>
      </c>
      <c r="C29" s="20" t="s">
        <v>10</v>
      </c>
      <c r="D29" s="20" t="s">
        <v>231</v>
      </c>
    </row>
    <row r="30" spans="1:17" ht="30" x14ac:dyDescent="0.25">
      <c r="A30" s="21" t="s">
        <v>213</v>
      </c>
      <c r="B30" s="22">
        <v>565</v>
      </c>
      <c r="C30" s="22">
        <v>10</v>
      </c>
      <c r="D30" s="26" t="s">
        <v>224</v>
      </c>
    </row>
    <row r="31" spans="1:17" ht="30" x14ac:dyDescent="0.25">
      <c r="A31" s="21" t="s">
        <v>241</v>
      </c>
      <c r="B31" s="22">
        <v>550</v>
      </c>
      <c r="C31" s="22">
        <v>7</v>
      </c>
      <c r="D31" s="26" t="s">
        <v>224</v>
      </c>
      <c r="F31" t="s">
        <v>263</v>
      </c>
      <c r="G31">
        <v>1</v>
      </c>
    </row>
    <row r="32" spans="1:17" ht="38.25" x14ac:dyDescent="0.25">
      <c r="A32" s="21" t="s">
        <v>244</v>
      </c>
      <c r="B32" s="22">
        <v>605</v>
      </c>
      <c r="C32" s="22">
        <v>2</v>
      </c>
      <c r="D32" s="26" t="s">
        <v>224</v>
      </c>
      <c r="G32">
        <v>2</v>
      </c>
    </row>
    <row r="33" spans="1:7" ht="30" x14ac:dyDescent="0.25">
      <c r="A33" s="21" t="s">
        <v>242</v>
      </c>
      <c r="B33" s="22">
        <v>601</v>
      </c>
      <c r="C33" s="22">
        <v>3</v>
      </c>
      <c r="D33" s="26" t="s">
        <v>224</v>
      </c>
      <c r="G33">
        <v>3</v>
      </c>
    </row>
    <row r="34" spans="1:7" ht="30" x14ac:dyDescent="0.25">
      <c r="A34" s="21" t="s">
        <v>216</v>
      </c>
      <c r="B34" s="22">
        <v>540</v>
      </c>
      <c r="C34" s="22">
        <v>5</v>
      </c>
      <c r="D34" s="26" t="s">
        <v>224</v>
      </c>
      <c r="G34">
        <v>4</v>
      </c>
    </row>
    <row r="35" spans="1:7" ht="30" x14ac:dyDescent="0.25">
      <c r="A35" s="21" t="s">
        <v>243</v>
      </c>
      <c r="B35" s="22">
        <v>525</v>
      </c>
      <c r="C35" s="22">
        <v>8</v>
      </c>
      <c r="D35" s="26" t="s">
        <v>224</v>
      </c>
      <c r="G35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65</vt:i4>
      </vt:variant>
    </vt:vector>
  </HeadingPairs>
  <TitlesOfParts>
    <vt:vector size="72" baseType="lpstr">
      <vt:lpstr>Formato 1</vt:lpstr>
      <vt:lpstr>Formato 2</vt:lpstr>
      <vt:lpstr>Listas</vt:lpstr>
      <vt:lpstr>COMPETENCIAS</vt:lpstr>
      <vt:lpstr>Denominación del Empleo</vt:lpstr>
      <vt:lpstr>Cod y Gra</vt:lpstr>
      <vt:lpstr>Hoja2</vt:lpstr>
      <vt:lpstr>Almacenista_General</vt:lpstr>
      <vt:lpstr>ASESOR</vt:lpstr>
      <vt:lpstr>ASESOR_COMPORTAMENTAL</vt:lpstr>
      <vt:lpstr>ASESOR_Conocimiento_del_entorno</vt:lpstr>
      <vt:lpstr>ASESOR_Construccion_de_relaciones</vt:lpstr>
      <vt:lpstr>ASESOR_Experticia</vt:lpstr>
      <vt:lpstr>ASESOR_Iniciativa</vt:lpstr>
      <vt:lpstr>ASISTENCIAL</vt:lpstr>
      <vt:lpstr>ASISTENCIAL_Adaptacion_al_cambio</vt:lpstr>
      <vt:lpstr>ASISTENCIAL_Colaboracion</vt:lpstr>
      <vt:lpstr>ASISTENCIAL_Competencia</vt:lpstr>
      <vt:lpstr>ASISTENCIAL_COMPORTAMENTAL</vt:lpstr>
      <vt:lpstr>ASISTENCIAL_Disciplina</vt:lpstr>
      <vt:lpstr>ASISTENCIAL_Manejo_de_la_informacion</vt:lpstr>
      <vt:lpstr>ASISTENCIAL_Relaciones_interpersonales</vt:lpstr>
      <vt:lpstr>Auxiliar</vt:lpstr>
      <vt:lpstr>Auxiliar_Administrativo</vt:lpstr>
      <vt:lpstr>Auxiliar_de_Servicios_Generales</vt:lpstr>
      <vt:lpstr>Compromiso_con_la_organización</vt:lpstr>
      <vt:lpstr>Conductor_Mecánico</vt:lpstr>
      <vt:lpstr>Decano</vt:lpstr>
      <vt:lpstr>DIRECTIVO</vt:lpstr>
      <vt:lpstr>DIRECTIVO_COMPORTAMENTAL</vt:lpstr>
      <vt:lpstr>DIRECTIVO_Direccion_y_desarrollo_personal</vt:lpstr>
      <vt:lpstr>DIRECTIVO_Liderazgo</vt:lpstr>
      <vt:lpstr>DIRECTIVO_Planeacion</vt:lpstr>
      <vt:lpstr>DIRECTIVO_Toma_de_decisiones</vt:lpstr>
      <vt:lpstr>Director_de_Centro</vt:lpstr>
      <vt:lpstr>EJECUTIVO</vt:lpstr>
      <vt:lpstr>EJECUTIVO_COMPORTAMENTAL</vt:lpstr>
      <vt:lpstr>EJECUTIVO_Direccion_y_desarrollo_personal</vt:lpstr>
      <vt:lpstr>EJECUTIVO_Liderazgo_de_grupos_de_trabajo</vt:lpstr>
      <vt:lpstr>EJECUTIVO_Toma_de_decisiones</vt:lpstr>
      <vt:lpstr>Jefe_de_División</vt:lpstr>
      <vt:lpstr>Jefe_de_Oficina</vt:lpstr>
      <vt:lpstr>Jefe_de_Sección</vt:lpstr>
      <vt:lpstr>Jefe_Oficina_Asesora</vt:lpstr>
      <vt:lpstr>Orientación_a_resultados</vt:lpstr>
      <vt:lpstr>Orientación_al_usuario_y_al_ciudadano</vt:lpstr>
      <vt:lpstr>PROFESIONAL</vt:lpstr>
      <vt:lpstr>PROFESIONAL_Apendizaje_continuo</vt:lpstr>
      <vt:lpstr>PROFESIONAL_COMPORTAMENTAL</vt:lpstr>
      <vt:lpstr>PROFESIONAL_Creatividad_e_innovacion</vt:lpstr>
      <vt:lpstr>Profesional_Especializado</vt:lpstr>
      <vt:lpstr>Profesional_Especializado_Personal_a_Cargo</vt:lpstr>
      <vt:lpstr>PROFESIONAL_PC</vt:lpstr>
      <vt:lpstr>PROFESIONAL_PC_COMPORTAMENTAL</vt:lpstr>
      <vt:lpstr>PROFESIONAL_PC_Liderazgo_de_grupos_de_trabajo</vt:lpstr>
      <vt:lpstr>PROFESIONAL_PC_Toma_de_decisiones</vt:lpstr>
      <vt:lpstr>PROFESIONAL_Trabajo_en_equipo_y_colaboracion</vt:lpstr>
      <vt:lpstr>Profesional_Universitario</vt:lpstr>
      <vt:lpstr>Profesional_Universitario_Personal_a_Cargo</vt:lpstr>
      <vt:lpstr>Rector</vt:lpstr>
      <vt:lpstr>Secretario</vt:lpstr>
      <vt:lpstr>Secretario_Ejecutivo</vt:lpstr>
      <vt:lpstr>Secretario_General</vt:lpstr>
      <vt:lpstr>TECNICO</vt:lpstr>
      <vt:lpstr>Técnico</vt:lpstr>
      <vt:lpstr>TECNICO_COMPORTAMENTAL</vt:lpstr>
      <vt:lpstr>TECNICO_Creatividad_e_innovacion</vt:lpstr>
      <vt:lpstr>TECNICO_Experticia_tecnica</vt:lpstr>
      <vt:lpstr>TECNICO_Trabajo_en_equipo</vt:lpstr>
      <vt:lpstr>Tesorero_General</vt:lpstr>
      <vt:lpstr>Transparencia</vt:lpstr>
      <vt:lpstr>Vicerrector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j150</cp:lastModifiedBy>
  <cp:lastPrinted>2016-10-10T21:48:19Z</cp:lastPrinted>
  <dcterms:created xsi:type="dcterms:W3CDTF">2016-09-16T16:09:30Z</dcterms:created>
  <dcterms:modified xsi:type="dcterms:W3CDTF">2022-08-31T22:47:01Z</dcterms:modified>
</cp:coreProperties>
</file>