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ff69783c01a0330c/Documentos/Gestión 2023/Diciembre/Formatos Bienestar/"/>
    </mc:Choice>
  </mc:AlternateContent>
  <xr:revisionPtr revIDLastSave="0" documentId="14_{052ED1C7-1704-4272-B4E4-3B173D2F97D5}" xr6:coauthVersionLast="47" xr6:coauthVersionMax="47" xr10:uidLastSave="{00000000-0000-0000-0000-000000000000}"/>
  <bookViews>
    <workbookView xWindow="-120" yWindow="-120" windowWidth="20730" windowHeight="11040" xr2:uid="{00000000-000D-0000-FFFF-FFFF00000000}"/>
  </bookViews>
  <sheets>
    <sheet name="E&amp;S" sheetId="6" r:id="rId1"/>
    <sheet name="STOCK" sheetId="4" r:id="rId2"/>
    <sheet name="INSTRUCTIVO" sheetId="7" r:id="rId3"/>
  </sheets>
  <externalReferences>
    <externalReference r:id="rId4"/>
  </externalReferences>
  <definedNames>
    <definedName name="_xlnm._FilterDatabase" localSheetId="0" hidden="1">'E&amp;S'!$A$9:$O$10</definedName>
    <definedName name="_xlnm._FilterDatabase" localSheetId="1" hidden="1">STOCK!$A$8:$H$54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 i="6" l="1"/>
  <c r="G10" i="6"/>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E21" i="4"/>
  <c r="F21" i="4"/>
  <c r="G21" i="4"/>
  <c r="G9" i="4"/>
  <c r="G10" i="4"/>
  <c r="G11" i="4"/>
  <c r="G12" i="4"/>
  <c r="G13" i="4"/>
  <c r="G14" i="4"/>
  <c r="G15" i="4"/>
  <c r="G16" i="4"/>
  <c r="G18" i="4"/>
  <c r="G19" i="4"/>
  <c r="G20"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F10" i="4"/>
  <c r="F11" i="4"/>
  <c r="F12" i="4"/>
  <c r="F13" i="4"/>
  <c r="F14" i="4"/>
  <c r="F15" i="4"/>
  <c r="F16" i="4"/>
  <c r="F17" i="4"/>
  <c r="F18" i="4"/>
  <c r="F19" i="4"/>
  <c r="F20"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E9" i="4"/>
  <c r="E12" i="4"/>
  <c r="E13" i="4"/>
  <c r="E14" i="4"/>
  <c r="E15" i="4"/>
  <c r="E16" i="4"/>
  <c r="E17" i="4"/>
  <c r="E18" i="4"/>
  <c r="E19" i="4"/>
  <c r="E20"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11" i="4"/>
  <c r="E10" i="4"/>
  <c r="H10" i="4" l="1"/>
  <c r="H21" i="4"/>
  <c r="H11" i="4"/>
  <c r="H46" i="4"/>
  <c r="H38" i="4"/>
  <c r="H42" i="4"/>
  <c r="H34" i="4"/>
  <c r="H30" i="4"/>
  <c r="H26" i="4"/>
  <c r="H22" i="4"/>
  <c r="H13" i="4"/>
  <c r="H48" i="4"/>
  <c r="H40" i="4"/>
  <c r="H36" i="4"/>
  <c r="H32" i="4"/>
  <c r="H28" i="4"/>
  <c r="H24" i="4"/>
  <c r="H19" i="4"/>
  <c r="H15" i="4"/>
  <c r="H52" i="4"/>
  <c r="H44" i="4"/>
  <c r="H54" i="4"/>
  <c r="H50" i="4"/>
  <c r="H53" i="4"/>
  <c r="H49" i="4"/>
  <c r="H45" i="4"/>
  <c r="H41" i="4"/>
  <c r="H37" i="4"/>
  <c r="H33" i="4"/>
  <c r="H29" i="4"/>
  <c r="H25" i="4"/>
  <c r="H20" i="4"/>
  <c r="H16" i="4"/>
  <c r="H12" i="4"/>
  <c r="H51" i="4"/>
  <c r="H43" i="4"/>
  <c r="H39" i="4"/>
  <c r="H35" i="4"/>
  <c r="H31" i="4"/>
  <c r="H27" i="4"/>
  <c r="H23" i="4"/>
  <c r="H18" i="4"/>
  <c r="H14" i="4"/>
  <c r="H47" i="4"/>
  <c r="F9" i="4"/>
  <c r="E10" i="6"/>
  <c r="A9" i="4"/>
  <c r="D10" i="6"/>
  <c r="A10" i="6"/>
  <c r="I10" i="6" s="1"/>
  <c r="M10" i="6" s="1"/>
  <c r="H9" i="4" l="1"/>
  <c r="G17" i="4" l="1"/>
  <c r="H17" i="4" s="1"/>
</calcChain>
</file>

<file path=xl/sharedStrings.xml><?xml version="1.0" encoding="utf-8"?>
<sst xmlns="http://schemas.openxmlformats.org/spreadsheetml/2006/main" count="49" uniqueCount="38">
  <si>
    <t>No.</t>
  </si>
  <si>
    <t>NOMBRE GENÉRICO O PRINCIPIO ACTIVO</t>
  </si>
  <si>
    <t>PRESENTACION COMERCIAL</t>
  </si>
  <si>
    <t>CLASIFICACIÓN DE ACUERDO AL RIESGO</t>
  </si>
  <si>
    <t>ENTRADAS</t>
  </si>
  <si>
    <t>SALIDAS</t>
  </si>
  <si>
    <t>BAJAS</t>
  </si>
  <si>
    <t>SALDO FINAL</t>
  </si>
  <si>
    <t>AREA DE SALUD</t>
  </si>
  <si>
    <t>SEDE</t>
  </si>
  <si>
    <t>Nº</t>
  </si>
  <si>
    <t>FECHA</t>
  </si>
  <si>
    <t>LOTE</t>
  </si>
  <si>
    <t>REGISTRO SANITARIO INVIMA</t>
  </si>
  <si>
    <t>FECHA VENCIMIENTO</t>
  </si>
  <si>
    <t>SALDO INICIAL</t>
  </si>
  <si>
    <t>RESPONSABLE</t>
  </si>
  <si>
    <t>OBSERVACIÓN</t>
  </si>
  <si>
    <t>Formato Kardex de Medicamentos y Dispositivos - Instructivo de Uso</t>
  </si>
  <si>
    <t xml:space="preserve">Introducción: </t>
  </si>
  <si>
    <t>Este formato Kardex está diseñado para llevar un registro detallado de los movimientos de medicamentos y dispositivos de la bodega general o en los consultorios de salud de odontología y medicina de la Univiersidad Distrital Francisco Jose de Caldas. Consta de tres hojas: la primera es la hoja del stock, la segunda es la hoja de entradas y salidas (E&amp;S), y la tercera es el presente instructivo. Este instructivo se enfoca en el manejo de la hoja de entradas y salidas, que debe ser actualizada diariamente durante su turno de operación.</t>
  </si>
  <si>
    <r>
      <rPr>
        <b/>
        <sz val="12"/>
        <color theme="1"/>
        <rFont val="Calibri"/>
        <family val="2"/>
        <scheme val="minor"/>
      </rPr>
      <t xml:space="preserve">1. Fecha: </t>
    </r>
    <r>
      <rPr>
        <sz val="12"/>
        <color theme="1"/>
        <rFont val="Calibri"/>
        <family val="2"/>
        <scheme val="minor"/>
      </rPr>
      <t>En la hoja de entradas y salidas, el primer campo a completar es la "fecha" en la que se registrará el movimiento, ya sea "entrada", "salida" o "baja". La fecha debe ingresarse en el formato (DD/MM/AAAA), donde el primer número representa el día, el segundo el mes y el tercero el año, separados por "/". para un registro funcional. Este paso es fundamental para la identificación correcta de los movimientos.</t>
    </r>
  </si>
  <si>
    <r>
      <rPr>
        <b/>
        <sz val="12"/>
        <color theme="1"/>
        <rFont val="Calibri"/>
        <family val="2"/>
        <scheme val="minor"/>
      </rPr>
      <t xml:space="preserve">2. Principio Activo o Nombre Genérico: </t>
    </r>
    <r>
      <rPr>
        <sz val="12"/>
        <color theme="1"/>
        <rFont val="Calibri"/>
        <family val="2"/>
        <scheme val="minor"/>
      </rPr>
      <t>Seleccione el "principio activo" en el caso de medicamentos o el "nombre genérico" en el caso de dispositivos e insumos. Se desplegará una lista de productos que puedes elegir. Las casillas de características se llenarán automáticamente al hacer la selección.</t>
    </r>
  </si>
  <si>
    <r>
      <rPr>
        <b/>
        <sz val="12"/>
        <color theme="1"/>
        <rFont val="Calibri"/>
        <family val="2"/>
        <scheme val="minor"/>
      </rPr>
      <t>3. Lote:</t>
    </r>
    <r>
      <rPr>
        <sz val="12"/>
        <color theme="1"/>
        <rFont val="Calibri"/>
        <family val="2"/>
        <scheme val="minor"/>
      </rPr>
      <t xml:space="preserve"> Ingrese el número de lote tal como aparece en el producto. Si el código del lote comienza con "0", agregue un punto al final del código del lote para que se reconozca como texto y se muestre correctamente. En caso de varios lotes para un producto, especifique claramente cuál lote tuvo movimiento y cuánto se movió de cada uno.</t>
    </r>
  </si>
  <si>
    <r>
      <rPr>
        <b/>
        <sz val="12"/>
        <color theme="1"/>
        <rFont val="Calibri"/>
        <family val="2"/>
        <scheme val="minor"/>
      </rPr>
      <t>4. Registro Sanitario INVIMA y Fecha de Vencimiento:</t>
    </r>
    <r>
      <rPr>
        <sz val="12"/>
        <color theme="1"/>
        <rFont val="Calibri"/>
        <family val="2"/>
        <scheme val="minor"/>
      </rPr>
      <t xml:space="preserve"> Si está a cargo del Kardex general total, complete los campos de "registro sanitario INVIMA" y "fecha de vencimiento" (en la fecha de vencimiento siga el mismo formato de fecha mencionado en el punto 1). estas casillas se deben diligenciar siguiendo las mismas pautas que se describen en el punto 3. Si no aplica a algunos dispositivos, coloque "NA."</t>
    </r>
  </si>
  <si>
    <r>
      <rPr>
        <b/>
        <sz val="12"/>
        <color theme="1"/>
        <rFont val="Calibri"/>
        <family val="2"/>
        <scheme val="minor"/>
      </rPr>
      <t>5. Entrada, Salida o Baja:</t>
    </r>
    <r>
      <rPr>
        <sz val="12"/>
        <color theme="1"/>
        <rFont val="Calibri"/>
        <family val="2"/>
        <scheme val="minor"/>
      </rPr>
      <t xml:space="preserve"> Indique la cantidad exacta de productos que ingresan, salen o se dan de baja. Puede ingresar cifras en las casillas de "entrada", "salida" o "baja" y el saldo final se calculará automáticamente. Si el resultado es negativo en la casiila "saldo final", verifique posibles errores y complete las casillas vacías con ceros en el caso tal de que el saldo final salga como "error".</t>
    </r>
  </si>
  <si>
    <r>
      <rPr>
        <b/>
        <sz val="12"/>
        <color theme="1"/>
        <rFont val="Calibri"/>
        <family val="2"/>
        <scheme val="minor"/>
      </rPr>
      <t>6. Responsable y Observación:</t>
    </r>
    <r>
      <rPr>
        <sz val="12"/>
        <color theme="1"/>
        <rFont val="Calibri"/>
        <family val="2"/>
        <scheme val="minor"/>
      </rPr>
      <t xml:space="preserve"> En "responsable", ingrese su nombre para registrar quién realizó la operación. En "observación", proporcione una breve explicación si el movimiento es inusual, como una baja por productos defectuosos o vencidos, o si se trasladan productos entre sedes. Para dispositivos registrados por paquetes, explique el movimiento en "observación" (por ejemplo, "se realizó salida del paquete completo de algodón").</t>
    </r>
  </si>
  <si>
    <r>
      <rPr>
        <b/>
        <sz val="12"/>
        <color theme="1"/>
        <rFont val="Calibri"/>
        <family val="2"/>
        <scheme val="minor"/>
      </rPr>
      <t>7. Ordenar:</t>
    </r>
    <r>
      <rPr>
        <b/>
        <sz val="12"/>
        <color rgb="FF000000"/>
        <rFont val="Calibri"/>
        <family val="2"/>
      </rPr>
      <t xml:space="preserve"> </t>
    </r>
    <r>
      <rPr>
        <sz val="12"/>
        <color rgb="FF000000"/>
        <rFont val="Calibri"/>
        <family val="2"/>
      </rPr>
      <t>En la parte superior del formato, encontrará un botón llamado "ORDENAR". Al presionarlo, toda la información se ordenará automáticamente por nombre del producto y fecha del movimiento (PARA QUE FUNCIIONE EL BOTON EL FORMATO TIENE QUE ESTAR SIN FILTROS).</t>
    </r>
  </si>
  <si>
    <r>
      <rPr>
        <b/>
        <sz val="12"/>
        <color theme="1"/>
        <rFont val="Calibri"/>
        <family val="2"/>
        <scheme val="minor"/>
      </rPr>
      <t>8.Filtros:</t>
    </r>
    <r>
      <rPr>
        <sz val="12"/>
        <color theme="1"/>
        <rFont val="Calibri"/>
        <family val="2"/>
        <scheme val="minor"/>
      </rPr>
      <t xml:space="preserve"> Cada encabezado del formato cuenta con filtros para buscar información específica, como una fecha en particular o un año. Es recomendable dejar el formato con el año en vigencia. Si necesita revisar por producto, utilice el filtro en el encabezado de "principio activo" o "nombre genérico" para seleccionar el producto que desea revisar.</t>
    </r>
  </si>
  <si>
    <t>Recuerde que el formato Kardex es esencial para mantener un registro preciso y ordenado de los medicamentos y dispositivos en su consultorio o bodega, lo que facilita la gestión y toma de decisiones. Actualice el formato diariamente y siga estas instrucciones para un manejo eficiente.</t>
  </si>
  <si>
    <t>Código: BI-PR-006-FR-048</t>
  </si>
  <si>
    <t>Macroproceso: Apoyo a lo Misional</t>
  </si>
  <si>
    <t>Proceso: Bienestar Institucional</t>
  </si>
  <si>
    <t>KARDEX DE DISPOSITIVOS MÉDICOS</t>
  </si>
  <si>
    <t xml:space="preserve">Versión: </t>
  </si>
  <si>
    <t xml:space="preserve">Fecha de Aprobación: </t>
  </si>
  <si>
    <t>Versión: 02</t>
  </si>
  <si>
    <t>Fecha de Aprobación: 29/11/2023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</si>
</sst>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5" x14ac:knownFonts="1">
    <font>
      <sz val="11"/>
      <color theme="1"/>
      <name val="Calibri"/>
      <family val="2"/>
      <scheme val="minor"/>
    </font>
    <font>
      <sz val="12"/>
      <color theme="1"/>
      <name val="Calibri"/>
      <family val="2"/>
      <scheme val="minor"/>
    </font>
    <font>
      <b/>
      <sz val="11"/>
      <color rgb="FF000000"/>
      <name val="Calibri"/>
      <family val="2"/>
    </font>
    <font>
      <b/>
      <sz val="12"/>
      <color theme="1"/>
      <name val="Calibri"/>
      <family val="2"/>
      <scheme val="minor"/>
    </font>
    <font>
      <sz val="11"/>
      <color theme="1"/>
      <name val="Calibri"/>
      <family val="2"/>
    </font>
    <font>
      <sz val="16"/>
      <color theme="0"/>
      <name val="Arial"/>
      <family val="2"/>
    </font>
    <font>
      <sz val="9"/>
      <color rgb="FF000000"/>
      <name val="Calibri"/>
      <family val="2"/>
    </font>
    <font>
      <b/>
      <sz val="11"/>
      <color rgb="FF000000"/>
      <name val="Calibri"/>
      <family val="2"/>
      <scheme val="minor"/>
    </font>
    <font>
      <sz val="11"/>
      <color rgb="FF000000"/>
      <name val="Calibri"/>
      <family val="2"/>
      <scheme val="minor"/>
    </font>
    <font>
      <sz val="9"/>
      <color rgb="FF000000"/>
      <name val="Calibri"/>
      <family val="2"/>
      <scheme val="minor"/>
    </font>
    <font>
      <sz val="12"/>
      <color rgb="FF000000"/>
      <name val="Calibri"/>
      <family val="2"/>
    </font>
    <font>
      <b/>
      <sz val="12"/>
      <color rgb="FF000000"/>
      <name val="Calibri"/>
      <family val="2"/>
    </font>
    <font>
      <sz val="10"/>
      <color theme="1"/>
      <name val="Calibri"/>
      <family val="2"/>
      <scheme val="minor"/>
    </font>
    <font>
      <b/>
      <sz val="10"/>
      <name val="Calibri"/>
      <family val="2"/>
      <scheme val="minor"/>
    </font>
    <font>
      <sz val="10"/>
      <name val="Calibri"/>
      <family val="2"/>
      <scheme val="minor"/>
    </font>
  </fonts>
  <fills count="8">
    <fill>
      <patternFill patternType="none"/>
    </fill>
    <fill>
      <patternFill patternType="gray125"/>
    </fill>
    <fill>
      <patternFill patternType="solid">
        <fgColor rgb="FFDCDADA"/>
        <bgColor rgb="FF000000"/>
      </patternFill>
    </fill>
    <fill>
      <patternFill patternType="solid">
        <fgColor theme="8"/>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2" fillId="2" borderId="0" xfId="0" applyFont="1" applyFill="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7" fillId="2" borderId="0" xfId="0" applyFont="1" applyFill="1" applyAlignment="1">
      <alignment horizontal="center" vertical="center" wrapText="1"/>
    </xf>
    <xf numFmtId="0" fontId="9"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9" fillId="0" borderId="17" xfId="0" applyFont="1" applyBorder="1" applyAlignment="1">
      <alignment horizontal="center" vertical="center" wrapText="1"/>
    </xf>
    <xf numFmtId="164" fontId="6" fillId="0" borderId="17" xfId="0" applyNumberFormat="1" applyFont="1" applyBorder="1" applyAlignment="1">
      <alignment horizontal="center" vertical="center" wrapText="1"/>
    </xf>
    <xf numFmtId="0" fontId="12" fillId="6" borderId="0" xfId="0" applyFont="1" applyFill="1"/>
    <xf numFmtId="0" fontId="12" fillId="0" borderId="0" xfId="0" applyFont="1" applyAlignment="1">
      <alignment vertical="center" wrapText="1"/>
    </xf>
    <xf numFmtId="0" fontId="12" fillId="0" borderId="0" xfId="0" applyFont="1"/>
    <xf numFmtId="0" fontId="14" fillId="0" borderId="0" xfId="0" applyFont="1" applyAlignment="1">
      <alignment vertical="center" wrapText="1"/>
    </xf>
    <xf numFmtId="0" fontId="12" fillId="6" borderId="2" xfId="0" applyFont="1" applyFill="1" applyBorder="1" applyAlignment="1">
      <alignment horizontal="center"/>
    </xf>
    <xf numFmtId="0" fontId="12" fillId="6" borderId="3" xfId="0" applyFont="1" applyFill="1" applyBorder="1" applyAlignment="1">
      <alignment horizontal="center"/>
    </xf>
    <xf numFmtId="0" fontId="12" fillId="6" borderId="18" xfId="0" applyFont="1" applyFill="1" applyBorder="1" applyAlignment="1">
      <alignment horizontal="center"/>
    </xf>
    <xf numFmtId="0" fontId="12" fillId="6" borderId="19" xfId="0" applyFont="1" applyFill="1" applyBorder="1" applyAlignment="1">
      <alignment horizontal="center"/>
    </xf>
    <xf numFmtId="0" fontId="13" fillId="7" borderId="2"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5" borderId="4" xfId="0" applyFont="1" applyFill="1" applyBorder="1" applyAlignment="1">
      <alignment horizontal="left" vertical="center"/>
    </xf>
    <xf numFmtId="0" fontId="3" fillId="5" borderId="5" xfId="0" applyFont="1" applyFill="1" applyBorder="1" applyAlignment="1">
      <alignment horizontal="left" vertical="center"/>
    </xf>
    <xf numFmtId="0" fontId="3" fillId="5" borderId="6" xfId="0" applyFont="1" applyFill="1" applyBorder="1" applyAlignment="1">
      <alignment horizontal="left" vertical="center"/>
    </xf>
    <xf numFmtId="0" fontId="1" fillId="4" borderId="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13" fillId="6" borderId="2" xfId="0" applyFont="1" applyFill="1" applyBorder="1" applyAlignment="1">
      <alignment horizontal="center" vertical="center" wrapText="1"/>
    </xf>
  </cellXfs>
  <cellStyles count="1">
    <cellStyle name="Normal" xfId="0" builtinId="0"/>
  </cellStyles>
  <dxfs count="28">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rgb="FF000000"/>
        <name val="Calibri"/>
        <family val="2"/>
        <scheme val="minor"/>
      </font>
      <fill>
        <patternFill patternType="solid">
          <fgColor rgb="FF000000"/>
          <bgColor rgb="FFDCDADA"/>
        </patternFill>
      </fill>
      <alignment horizontal="center" vertical="center" textRotation="0" wrapText="1" indent="0" justifyLastLine="0" shrinkToFit="0" readingOrder="0"/>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none"/>
      </font>
      <numFmt numFmtId="164" formatCode="[$-240A]d&quot; de &quot;mmmm&quot; de &quot;yyyy;@"/>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border diagonalUp="0" diagonalDown="0">
        <left style="thin">
          <color rgb="FF000000"/>
        </left>
        <right style="thin">
          <color rgb="FF000000"/>
        </right>
        <top style="thin">
          <color rgb="FF000000"/>
        </top>
        <bottom/>
        <vertical/>
        <horizontal/>
      </border>
    </dxf>
    <dxf>
      <border outline="0">
        <bottom style="thin">
          <color rgb="FF000000"/>
        </bottom>
      </border>
    </dxf>
    <dxf>
      <font>
        <b val="0"/>
        <i val="0"/>
        <strike val="0"/>
        <condense val="0"/>
        <extend val="0"/>
        <outline val="0"/>
        <shadow val="0"/>
        <u val="none"/>
        <vertAlign val="baseline"/>
        <sz val="9"/>
        <color rgb="FF000000"/>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1"/>
        <color rgb="FF000000"/>
        <name val="Calibri"/>
        <family val="2"/>
        <scheme val="none"/>
      </font>
      <fill>
        <patternFill patternType="solid">
          <fgColor rgb="FF000000"/>
          <bgColor rgb="FFDCDADA"/>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0</xdr:colOff>
      <xdr:row>5</xdr:row>
      <xdr:rowOff>0</xdr:rowOff>
    </xdr:from>
    <xdr:to>
      <xdr:col>5</xdr:col>
      <xdr:colOff>0</xdr:colOff>
      <xdr:row>7</xdr:row>
      <xdr:rowOff>0</xdr:rowOff>
    </xdr:to>
    <xdr:sp macro="" textlink="">
      <xdr:nvSpPr>
        <xdr:cNvPr id="2" name="Rectángulo redondeado 1">
          <a:extLst>
            <a:ext uri="{FF2B5EF4-FFF2-40B4-BE49-F238E27FC236}">
              <a16:creationId xmlns:a16="http://schemas.microsoft.com/office/drawing/2014/main" id="{86009CC2-F522-2B4A-B2F3-99333DD847B9}"/>
            </a:ext>
            <a:ext uri="{6ECC49D1-AA05-4338-93AA-15A1B29DFB0A}">
              <asl:scriptLink xmlns:asl="http://schemas.microsoft.com/office/drawing/2021/scriptlink" val="{&quot;shareId&quot;:&quot;ms-officescript%3A%2F%2Fonedrive_business_sharinglink%2Fu!aHR0cHM6Ly91ZGlzdHJpdGFsZWR1Y28tbXkuc2hhcmVwb2ludC5jb20vOnU6L2cvcGVyc29uYWwvanNjYW1hcmdvYl91ZGlzdHJpdGFsX2VkdV9jby9FY0lQYkw1NmRXRkF1MzZLcThZaDNSRUJNT3pQWGVpSnBpRGlraGJLQThaUUNB&quot;}"/>
            </a:ext>
          </a:extLst>
        </xdr:cNvPr>
        <xdr:cNvSpPr/>
      </xdr:nvSpPr>
      <xdr:spPr>
        <a:xfrm>
          <a:off x="6642100" y="190500"/>
          <a:ext cx="1854200" cy="406400"/>
        </a:xfrm>
        <a:prstGeom prst="roundRect">
          <a:avLst/>
        </a:prstGeom>
        <a:ln/>
        <a:scene3d>
          <a:camera prst="orthographicFront"/>
          <a:lightRig rig="threePt" dir="t"/>
        </a:scene3d>
        <a:sp3d>
          <a:bevelT/>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_tradnl" sz="1400"/>
            <a:t>ORDENAR</a:t>
          </a:r>
          <a:endParaRPr lang="es-ES_tradnl"/>
        </a:p>
      </xdr:txBody>
    </xdr:sp>
    <xdr:clientData/>
  </xdr:twoCellAnchor>
  <xdr:twoCellAnchor editAs="oneCell">
    <xdr:from>
      <xdr:col>1</xdr:col>
      <xdr:colOff>138853</xdr:colOff>
      <xdr:row>0</xdr:row>
      <xdr:rowOff>0</xdr:rowOff>
    </xdr:from>
    <xdr:to>
      <xdr:col>1</xdr:col>
      <xdr:colOff>1084419</xdr:colOff>
      <xdr:row>2</xdr:row>
      <xdr:rowOff>285962</xdr:rowOff>
    </xdr:to>
    <xdr:pic>
      <xdr:nvPicPr>
        <xdr:cNvPr id="3" name="Picture 1059">
          <a:extLst>
            <a:ext uri="{FF2B5EF4-FFF2-40B4-BE49-F238E27FC236}">
              <a16:creationId xmlns:a16="http://schemas.microsoft.com/office/drawing/2014/main" id="{BDDC6478-F1B6-4DB2-B6A6-8F657D073F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7973" y="0"/>
          <a:ext cx="945566" cy="88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123190</xdr:colOff>
      <xdr:row>0</xdr:row>
      <xdr:rowOff>271357</xdr:rowOff>
    </xdr:from>
    <xdr:to>
      <xdr:col>14</xdr:col>
      <xdr:colOff>1744345</xdr:colOff>
      <xdr:row>2</xdr:row>
      <xdr:rowOff>173144</xdr:rowOff>
    </xdr:to>
    <xdr:pic>
      <xdr:nvPicPr>
        <xdr:cNvPr id="4" name="2 Imagen">
          <a:extLst>
            <a:ext uri="{FF2B5EF4-FFF2-40B4-BE49-F238E27FC236}">
              <a16:creationId xmlns:a16="http://schemas.microsoft.com/office/drawing/2014/main" id="{231E2992-AB2C-42C4-9F34-F5A1269107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262850" y="271357"/>
          <a:ext cx="1621155" cy="503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2" name="Rectángulo redondeado 1">
          <a:extLst>
            <a:ext uri="{FF2B5EF4-FFF2-40B4-BE49-F238E27FC236}">
              <a16:creationId xmlns:a16="http://schemas.microsoft.com/office/drawing/2014/main" id="{CAF3BC0B-FF26-9247-BB49-3F225A026C03}"/>
            </a:ext>
            <a:ext uri="{6ECC49D1-AA05-4338-93AA-15A1B29DFB0A}">
              <asl:scriptLink xmlns:asl="http://schemas.microsoft.com/office/drawing/2021/scriptlink" val="{&quot;shareId&quot;:&quot;ms-officescript%3A%2F%2Fonedrive_business_sharinglink%2Fu!aHR0cHM6Ly91ZGlzdHJpdGFsZWR1Y28tbXkuc2hhcmVwb2ludC5jb20vOnU6L2cvcGVyc29uYWwvanNjYW1hcmdvYl91ZGlzdHJpdGFsX2VkdV9jby9FY3hrekJSSkxoUkZ2TFRjS3pKVU9USUJFVFkxdGlOeFVYLXRQQWVfVWlmM1lB&quot;}"/>
            </a:ext>
          </a:extLst>
        </xdr:cNvPr>
        <xdr:cNvSpPr/>
      </xdr:nvSpPr>
      <xdr:spPr>
        <a:xfrm>
          <a:off x="635000" y="190500"/>
          <a:ext cx="2540000" cy="508000"/>
        </a:xfrm>
        <a:prstGeom prst="roundRect">
          <a:avLst/>
        </a:prstGeom>
        <a:ln/>
        <a:scene3d>
          <a:camera prst="orthographicFront"/>
          <a:lightRig rig="threePt" dir="t"/>
        </a:scene3d>
        <a:sp3d>
          <a:bevelT/>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_tradnl" sz="1400" b="1"/>
            <a:t>ORDENAR STOCK</a:t>
          </a:r>
        </a:p>
      </xdr:txBody>
    </xdr:sp>
    <xdr:clientData/>
  </xdr:twoCellAnchor>
  <xdr:twoCellAnchor editAs="oneCell">
    <xdr:from>
      <xdr:col>1</xdr:col>
      <xdr:colOff>535093</xdr:colOff>
      <xdr:row>0</xdr:row>
      <xdr:rowOff>53340</xdr:rowOff>
    </xdr:from>
    <xdr:to>
      <xdr:col>1</xdr:col>
      <xdr:colOff>1295400</xdr:colOff>
      <xdr:row>2</xdr:row>
      <xdr:rowOff>304800</xdr:rowOff>
    </xdr:to>
    <xdr:pic>
      <xdr:nvPicPr>
        <xdr:cNvPr id="3" name="Picture 1059">
          <a:extLst>
            <a:ext uri="{FF2B5EF4-FFF2-40B4-BE49-F238E27FC236}">
              <a16:creationId xmlns:a16="http://schemas.microsoft.com/office/drawing/2014/main" id="{A26DA028-707F-48AD-95B5-D83596122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6593" y="53340"/>
          <a:ext cx="760307" cy="853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313690</xdr:colOff>
      <xdr:row>0</xdr:row>
      <xdr:rowOff>42757</xdr:rowOff>
    </xdr:from>
    <xdr:to>
      <xdr:col>7</xdr:col>
      <xdr:colOff>845185</xdr:colOff>
      <xdr:row>2</xdr:row>
      <xdr:rowOff>256964</xdr:rowOff>
    </xdr:to>
    <xdr:pic>
      <xdr:nvPicPr>
        <xdr:cNvPr id="4" name="2 Imagen">
          <a:extLst>
            <a:ext uri="{FF2B5EF4-FFF2-40B4-BE49-F238E27FC236}">
              <a16:creationId xmlns:a16="http://schemas.microsoft.com/office/drawing/2014/main" id="{50C70ABD-4111-4DCD-B726-78DA34A9BB3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5210" y="42757"/>
          <a:ext cx="1621155" cy="816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distritaleduco-my.sharepoint.com/personal/bienestarud_udistrital_edu_co/Documents/KARDEX%202023/MEDICAMENTOS%20Y%20DISPOSITIVOS.xlsx" TargetMode="External"/><Relationship Id="rId1" Type="http://schemas.openxmlformats.org/officeDocument/2006/relationships/externalLinkPath" Target="https://udistritaleduco-my.sharepoint.com/personal/bienestarud_udistrital_edu_co/Documents/KARDEX%202023/MEDICAMENTOS%20Y%20DISPOSI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gsz-0EFs806CSZ6Dz_I6wbAZaaiDytlEp0iSO4_LkpdZXPAopsArRYerZqi8Ds0b" itemId="01QAWBQUXK7FQDEX2OX5AZRLP6EKR62HC7">
      <xxl21:absoluteUrl r:id="rId2"/>
    </xxl21:alternateUrls>
    <sheetNames>
      <sheetName val="MEDICINA_MED"/>
      <sheetName val="MEDICINA_DISP"/>
    </sheetNames>
    <sheetDataSet>
      <sheetData sheetId="0">
        <row r="1">
          <cell r="H1">
            <v>0</v>
          </cell>
        </row>
      </sheetData>
      <sheetData sheetId="1">
        <row r="1">
          <cell r="F1">
            <v>0</v>
          </cell>
          <cell r="G1" t="str">
            <v/>
          </cell>
          <cell r="H1" t="str">
            <v/>
          </cell>
        </row>
        <row r="2">
          <cell r="F2" t="str">
            <v>LOTE</v>
          </cell>
          <cell r="G2" t="str">
            <v>REGISTRO SANITARIO INVIMA</v>
          </cell>
          <cell r="H2" t="str">
            <v>FECHA VENCIMIENTO</v>
          </cell>
        </row>
        <row r="3">
          <cell r="F3" t="str">
            <v>F035</v>
          </cell>
          <cell r="G3" t="str">
            <v> </v>
          </cell>
          <cell r="H3">
            <v>43221</v>
          </cell>
        </row>
        <row r="4">
          <cell r="F4" t="str">
            <v>DB-504L03</v>
          </cell>
          <cell r="G4">
            <v>0</v>
          </cell>
          <cell r="H4">
            <v>43497</v>
          </cell>
        </row>
        <row r="5">
          <cell r="F5" t="str">
            <v>CPLW0P/0917122-E</v>
          </cell>
          <cell r="G5" t="str">
            <v> </v>
          </cell>
          <cell r="H5">
            <v>44075</v>
          </cell>
        </row>
        <row r="6">
          <cell r="F6" t="str">
            <v>C572</v>
          </cell>
          <cell r="G6" t="str">
            <v> </v>
          </cell>
          <cell r="H6" t="str">
            <v>N/A</v>
          </cell>
        </row>
        <row r="7">
          <cell r="F7" t="str">
            <v>F196</v>
          </cell>
          <cell r="G7" t="str">
            <v> </v>
          </cell>
          <cell r="H7" t="str">
            <v>N/A</v>
          </cell>
        </row>
        <row r="8">
          <cell r="F8" t="str">
            <v>F405</v>
          </cell>
          <cell r="G8" t="str">
            <v> </v>
          </cell>
          <cell r="H8">
            <v>45566</v>
          </cell>
        </row>
        <row r="9">
          <cell r="F9" t="str">
            <v>06MY19</v>
          </cell>
          <cell r="G9" t="str">
            <v>2004M-004905R2</v>
          </cell>
          <cell r="H9">
            <v>43617</v>
          </cell>
        </row>
        <row r="10">
          <cell r="F10" t="str">
            <v>01MY21</v>
          </cell>
          <cell r="G10" t="str">
            <v>2004M-004905R2</v>
          </cell>
          <cell r="H10">
            <v>44317</v>
          </cell>
        </row>
        <row r="11">
          <cell r="F11">
            <v>3503280</v>
          </cell>
          <cell r="G11" t="str">
            <v>2011M-0011955</v>
          </cell>
          <cell r="H11">
            <v>43678</v>
          </cell>
        </row>
        <row r="12">
          <cell r="F12" t="str">
            <v>A16V531</v>
          </cell>
          <cell r="G12" t="str">
            <v>2012M-0013573</v>
          </cell>
          <cell r="H12">
            <v>44713</v>
          </cell>
        </row>
        <row r="13">
          <cell r="F13">
            <v>3503281</v>
          </cell>
          <cell r="G13" t="str">
            <v>2011M-0011956</v>
          </cell>
          <cell r="H13">
            <v>45047</v>
          </cell>
        </row>
        <row r="14">
          <cell r="F14" t="str">
            <v>16V590</v>
          </cell>
          <cell r="G14" t="str">
            <v>2021M-0013573-R1</v>
          </cell>
          <cell r="H14">
            <v>46419</v>
          </cell>
        </row>
        <row r="15">
          <cell r="F15" t="str">
            <v>201111E</v>
          </cell>
          <cell r="G15" t="str">
            <v>2005V-0003330</v>
          </cell>
          <cell r="H15">
            <v>42644</v>
          </cell>
        </row>
        <row r="16">
          <cell r="F16" t="str">
            <v>YBT026</v>
          </cell>
          <cell r="G16" t="str">
            <v>2008M-0119009RI</v>
          </cell>
          <cell r="H16">
            <v>42767</v>
          </cell>
        </row>
        <row r="17">
          <cell r="F17">
            <v>3879</v>
          </cell>
          <cell r="G17" t="str">
            <v>M-009828R-1</v>
          </cell>
          <cell r="H17">
            <v>43132</v>
          </cell>
        </row>
        <row r="18">
          <cell r="F18">
            <v>3816</v>
          </cell>
          <cell r="G18" t="str">
            <v>M-009828R-1</v>
          </cell>
          <cell r="H18">
            <v>43070</v>
          </cell>
        </row>
        <row r="19">
          <cell r="F19" t="str">
            <v>LG194150-1</v>
          </cell>
          <cell r="G19" t="str">
            <v>2008M-0007725</v>
          </cell>
          <cell r="H19">
            <v>43435</v>
          </cell>
        </row>
        <row r="20">
          <cell r="F20" t="str">
            <v>6M014</v>
          </cell>
          <cell r="G20" t="str">
            <v>2008M-0119009RI</v>
          </cell>
          <cell r="H20">
            <v>43709</v>
          </cell>
        </row>
        <row r="21">
          <cell r="F21" t="str">
            <v>P17110384</v>
          </cell>
          <cell r="G21" t="str">
            <v>2008M-0007798</v>
          </cell>
          <cell r="H21">
            <v>43770</v>
          </cell>
        </row>
        <row r="22">
          <cell r="F22">
            <v>8000000000</v>
          </cell>
          <cell r="G22" t="str">
            <v>2008M-011909R1</v>
          </cell>
          <cell r="H22">
            <v>44317</v>
          </cell>
        </row>
        <row r="23">
          <cell r="F23" t="str">
            <v>OB006</v>
          </cell>
          <cell r="G23" t="str">
            <v>2008M-011909R1</v>
          </cell>
          <cell r="H23">
            <v>44958</v>
          </cell>
        </row>
        <row r="24">
          <cell r="F24" t="str">
            <v>H2792828-1</v>
          </cell>
          <cell r="G24" t="str">
            <v>2020M-0007725-R1</v>
          </cell>
          <cell r="H24">
            <v>45323</v>
          </cell>
        </row>
        <row r="25">
          <cell r="F25" t="str">
            <v>1R047</v>
          </cell>
          <cell r="G25" t="str">
            <v>2021M-011909-R2</v>
          </cell>
          <cell r="H25">
            <v>45627</v>
          </cell>
        </row>
        <row r="26">
          <cell r="F26" t="str">
            <v>CYE0709</v>
          </cell>
          <cell r="G26" t="str">
            <v>2010DM-0005579</v>
          </cell>
          <cell r="H26">
            <v>42552</v>
          </cell>
        </row>
        <row r="27">
          <cell r="F27">
            <v>124264</v>
          </cell>
          <cell r="G27" t="str">
            <v>2005V-0003372</v>
          </cell>
          <cell r="H27">
            <v>42461</v>
          </cell>
        </row>
        <row r="28">
          <cell r="F28">
            <v>1311002</v>
          </cell>
          <cell r="G28" t="str">
            <v>2008DM-0002353</v>
          </cell>
          <cell r="H28">
            <v>43405</v>
          </cell>
        </row>
        <row r="29">
          <cell r="F29">
            <v>1602003</v>
          </cell>
          <cell r="G29" t="str">
            <v>2008DM-0002353</v>
          </cell>
          <cell r="H29">
            <v>44228</v>
          </cell>
        </row>
        <row r="30">
          <cell r="F30">
            <v>1703003</v>
          </cell>
          <cell r="G30" t="str">
            <v>2008DM-0002353</v>
          </cell>
          <cell r="H30">
            <v>44621</v>
          </cell>
        </row>
        <row r="31">
          <cell r="F31">
            <v>706918</v>
          </cell>
          <cell r="G31" t="str">
            <v>2011DM-0008039</v>
          </cell>
          <cell r="H31">
            <v>44774</v>
          </cell>
        </row>
        <row r="32">
          <cell r="F32">
            <v>1912001</v>
          </cell>
          <cell r="G32" t="str">
            <v>2017DM-0002353R1</v>
          </cell>
          <cell r="H32">
            <v>45627</v>
          </cell>
        </row>
        <row r="33">
          <cell r="F33">
            <v>2205000</v>
          </cell>
          <cell r="G33" t="str">
            <v>2017DM-002353R1</v>
          </cell>
          <cell r="H33">
            <v>46508</v>
          </cell>
        </row>
        <row r="34">
          <cell r="F34">
            <v>2497999</v>
          </cell>
          <cell r="G34" t="str">
            <v>2017DM-0002353R2</v>
          </cell>
          <cell r="H34">
            <v>47515</v>
          </cell>
        </row>
        <row r="35">
          <cell r="F35" t="str">
            <v>R351075</v>
          </cell>
          <cell r="G35">
            <v>20100026275</v>
          </cell>
          <cell r="H35">
            <v>42705</v>
          </cell>
        </row>
        <row r="36">
          <cell r="F36">
            <v>220839</v>
          </cell>
          <cell r="G36" t="str">
            <v>2012DM-0009455</v>
          </cell>
          <cell r="H36">
            <v>45870</v>
          </cell>
        </row>
        <row r="37">
          <cell r="F37">
            <v>11</v>
          </cell>
          <cell r="G37" t="str">
            <v>2010DM-0006303</v>
          </cell>
          <cell r="H37" t="str">
            <v>N/A</v>
          </cell>
        </row>
        <row r="38">
          <cell r="F38">
            <v>18</v>
          </cell>
          <cell r="G38" t="str">
            <v>2010DM-0006303</v>
          </cell>
          <cell r="H38" t="str">
            <v>N/A</v>
          </cell>
        </row>
        <row r="39">
          <cell r="F39" t="str">
            <v>SCXL20150707</v>
          </cell>
          <cell r="G39" t="str">
            <v>2015DM-0013032</v>
          </cell>
          <cell r="H39">
            <v>44013</v>
          </cell>
        </row>
        <row r="40">
          <cell r="F40" t="str">
            <v>30-08-2017.</v>
          </cell>
          <cell r="G40" t="str">
            <v>2010DM-0006303</v>
          </cell>
          <cell r="H40">
            <v>44774</v>
          </cell>
        </row>
        <row r="41">
          <cell r="F41" t="str">
            <v>14-11-2018.</v>
          </cell>
          <cell r="G41" t="str">
            <v>2018DM-0018792</v>
          </cell>
          <cell r="H41">
            <v>45231</v>
          </cell>
        </row>
        <row r="42">
          <cell r="F42">
            <v>28884</v>
          </cell>
          <cell r="G42" t="str">
            <v> </v>
          </cell>
          <cell r="H42" t="str">
            <v>N/A</v>
          </cell>
        </row>
        <row r="43">
          <cell r="F43">
            <v>21</v>
          </cell>
          <cell r="G43" t="str">
            <v> </v>
          </cell>
          <cell r="H43">
            <v>42644</v>
          </cell>
        </row>
        <row r="44">
          <cell r="F44" t="str">
            <v>SY140016</v>
          </cell>
          <cell r="G44" t="str">
            <v> </v>
          </cell>
          <cell r="H44">
            <v>43466</v>
          </cell>
        </row>
        <row r="45">
          <cell r="F45" t="str">
            <v>SF150404-4</v>
          </cell>
          <cell r="G45" t="str">
            <v> </v>
          </cell>
          <cell r="H45">
            <v>43922</v>
          </cell>
        </row>
        <row r="46">
          <cell r="F46" t="str">
            <v>SF150404-1A</v>
          </cell>
          <cell r="G46" t="str">
            <v> </v>
          </cell>
          <cell r="H46">
            <v>43922</v>
          </cell>
        </row>
        <row r="47">
          <cell r="F47" t="str">
            <v>DL1017A</v>
          </cell>
          <cell r="G47" t="str">
            <v> </v>
          </cell>
          <cell r="H47">
            <v>44835</v>
          </cell>
        </row>
        <row r="48">
          <cell r="F48" t="str">
            <v>SYW20180910</v>
          </cell>
          <cell r="G48" t="str">
            <v> </v>
          </cell>
          <cell r="H48">
            <v>45170</v>
          </cell>
        </row>
        <row r="49">
          <cell r="F49">
            <v>7022022</v>
          </cell>
          <cell r="G49" t="str">
            <v> </v>
          </cell>
          <cell r="H49" t="str">
            <v>N/A</v>
          </cell>
        </row>
        <row r="50">
          <cell r="F50">
            <v>1405347</v>
          </cell>
          <cell r="G50" t="str">
            <v>2012DM-0009457</v>
          </cell>
          <cell r="H50">
            <v>42856</v>
          </cell>
        </row>
        <row r="51">
          <cell r="F51">
            <v>1602223</v>
          </cell>
          <cell r="G51" t="str">
            <v>2012DM-0009457</v>
          </cell>
          <cell r="H51">
            <v>43497</v>
          </cell>
        </row>
        <row r="52">
          <cell r="F52">
            <v>160425</v>
          </cell>
          <cell r="G52" t="str">
            <v>2012DM-0009457</v>
          </cell>
          <cell r="H52">
            <v>43556</v>
          </cell>
        </row>
        <row r="53">
          <cell r="F53">
            <v>161141</v>
          </cell>
          <cell r="G53" t="str">
            <v>2012DM-0009457</v>
          </cell>
          <cell r="H53">
            <v>43770</v>
          </cell>
        </row>
        <row r="54">
          <cell r="F54">
            <v>18008</v>
          </cell>
          <cell r="G54" t="str">
            <v>NSCO20080031008</v>
          </cell>
          <cell r="H54" t="str">
            <v>N/A</v>
          </cell>
        </row>
        <row r="55">
          <cell r="F55">
            <v>20282</v>
          </cell>
          <cell r="G55" t="str">
            <v>NSOC61990-14CO</v>
          </cell>
          <cell r="H55" t="str">
            <v>N/A</v>
          </cell>
        </row>
        <row r="56">
          <cell r="F56">
            <v>20526</v>
          </cell>
          <cell r="G56" t="str">
            <v>NSOC61990-14CO</v>
          </cell>
          <cell r="H56" t="str">
            <v>N/A</v>
          </cell>
        </row>
        <row r="57">
          <cell r="F57">
            <v>1011822</v>
          </cell>
          <cell r="G57" t="str">
            <v>NSOC95153-19CO</v>
          </cell>
          <cell r="H57" t="str">
            <v>N/A</v>
          </cell>
        </row>
        <row r="58">
          <cell r="F58" t="str">
            <v>V137922</v>
          </cell>
          <cell r="G58" t="str">
            <v>NSCOC95153-19CO</v>
          </cell>
          <cell r="H58">
            <v>46692</v>
          </cell>
        </row>
        <row r="59">
          <cell r="F59">
            <v>140205</v>
          </cell>
          <cell r="G59" t="str">
            <v>2011DM-0008319</v>
          </cell>
          <cell r="H59">
            <v>43525</v>
          </cell>
        </row>
        <row r="60">
          <cell r="F60" t="str">
            <v>0230.</v>
          </cell>
          <cell r="G60" t="str">
            <v>2002V-0001410</v>
          </cell>
          <cell r="H60">
            <v>42887</v>
          </cell>
        </row>
        <row r="61">
          <cell r="F61" t="str">
            <v>TN20160310</v>
          </cell>
          <cell r="G61" t="str">
            <v>2014DM-0012166</v>
          </cell>
          <cell r="H61">
            <v>44256</v>
          </cell>
        </row>
        <row r="62">
          <cell r="F62">
            <v>160202</v>
          </cell>
          <cell r="G62" t="str">
            <v>2014DM-0011128</v>
          </cell>
          <cell r="H62">
            <v>44348</v>
          </cell>
        </row>
        <row r="63">
          <cell r="F63" t="str">
            <v>TN20180420</v>
          </cell>
          <cell r="G63" t="str">
            <v>2014DM-001266</v>
          </cell>
          <cell r="H63">
            <v>45017</v>
          </cell>
        </row>
        <row r="64">
          <cell r="F64">
            <v>110720</v>
          </cell>
          <cell r="G64" t="str">
            <v>2016DM-0000161R1</v>
          </cell>
          <cell r="H64">
            <v>45839</v>
          </cell>
        </row>
        <row r="65">
          <cell r="F65">
            <v>10110922</v>
          </cell>
          <cell r="G65" t="str">
            <v>2016DM-0000161-R1</v>
          </cell>
          <cell r="H65">
            <v>46631</v>
          </cell>
        </row>
        <row r="66">
          <cell r="F66">
            <v>110721</v>
          </cell>
          <cell r="G66" t="str">
            <v>2016DM-0000161R2</v>
          </cell>
          <cell r="H66">
            <v>47423</v>
          </cell>
        </row>
        <row r="67">
          <cell r="F67" t="str">
            <v>389940Y</v>
          </cell>
          <cell r="G67" t="str">
            <v>2017DM-0017343</v>
          </cell>
          <cell r="H67" t="str">
            <v>N/A</v>
          </cell>
        </row>
        <row r="68">
          <cell r="F68" t="str">
            <v>1086294P</v>
          </cell>
          <cell r="G68" t="str">
            <v>2017DM-001743</v>
          </cell>
          <cell r="H68" t="str">
            <v>N/A</v>
          </cell>
        </row>
        <row r="69">
          <cell r="F69" t="str">
            <v>C11055</v>
          </cell>
          <cell r="G69" t="str">
            <v>2005V-0003336</v>
          </cell>
          <cell r="H69">
            <v>43525</v>
          </cell>
        </row>
        <row r="70">
          <cell r="F70">
            <v>60201</v>
          </cell>
          <cell r="G70" t="str">
            <v>2015DM--0003069R1</v>
          </cell>
          <cell r="H70">
            <v>44501</v>
          </cell>
        </row>
        <row r="71">
          <cell r="F71" t="str">
            <v>17L14</v>
          </cell>
          <cell r="G71" t="str">
            <v>2014DM-0011256</v>
          </cell>
          <cell r="H71">
            <v>44866</v>
          </cell>
        </row>
        <row r="72">
          <cell r="F72">
            <v>19044</v>
          </cell>
          <cell r="G72" t="str">
            <v>2015DM-00012556</v>
          </cell>
          <cell r="H72">
            <v>45566</v>
          </cell>
        </row>
        <row r="73">
          <cell r="F73">
            <v>210308</v>
          </cell>
          <cell r="G73" t="str">
            <v>2015DM-0013251</v>
          </cell>
          <cell r="H73">
            <v>46054</v>
          </cell>
        </row>
        <row r="74">
          <cell r="F74">
            <v>401572</v>
          </cell>
          <cell r="G74" t="str">
            <v>2015DM-00013946</v>
          </cell>
          <cell r="H74">
            <v>45566</v>
          </cell>
        </row>
        <row r="75">
          <cell r="F75">
            <v>120102</v>
          </cell>
          <cell r="G75" t="str">
            <v>2008DM-0002856</v>
          </cell>
          <cell r="H75">
            <v>42736</v>
          </cell>
        </row>
        <row r="76">
          <cell r="F76" t="str">
            <v>D30439</v>
          </cell>
          <cell r="G76" t="str">
            <v>2007DM-0000936</v>
          </cell>
          <cell r="H76">
            <v>44105</v>
          </cell>
        </row>
        <row r="77">
          <cell r="F77" t="str">
            <v>C10748</v>
          </cell>
          <cell r="G77" t="str">
            <v>2017DM-0016577</v>
          </cell>
          <cell r="H77">
            <v>45413</v>
          </cell>
        </row>
        <row r="78">
          <cell r="F78">
            <v>1404052</v>
          </cell>
          <cell r="G78" t="str">
            <v>2007DM-0000931R2</v>
          </cell>
          <cell r="H78">
            <v>42461</v>
          </cell>
        </row>
        <row r="79">
          <cell r="F79">
            <v>1510127</v>
          </cell>
          <cell r="G79" t="str">
            <v>2007DM-0000931R2</v>
          </cell>
          <cell r="H79">
            <v>43009</v>
          </cell>
        </row>
        <row r="80">
          <cell r="F80">
            <v>1604109</v>
          </cell>
          <cell r="G80" t="str">
            <v>2007DM-0000931R2</v>
          </cell>
          <cell r="H80">
            <v>43191</v>
          </cell>
        </row>
        <row r="81">
          <cell r="F81">
            <v>1601032</v>
          </cell>
          <cell r="G81" t="str">
            <v>2007DM-0000931R2</v>
          </cell>
          <cell r="H81">
            <v>43101</v>
          </cell>
        </row>
        <row r="82">
          <cell r="F82">
            <v>415651</v>
          </cell>
          <cell r="G82" t="str">
            <v>2016DM-0008265-R1</v>
          </cell>
          <cell r="H82">
            <v>43922</v>
          </cell>
        </row>
        <row r="83">
          <cell r="F83">
            <v>1806013</v>
          </cell>
          <cell r="G83" t="str">
            <v>2007DM-000931R2</v>
          </cell>
          <cell r="H83">
            <v>43983</v>
          </cell>
        </row>
        <row r="84">
          <cell r="F84">
            <v>1808006</v>
          </cell>
          <cell r="G84" t="str">
            <v>2007DM-000931R2</v>
          </cell>
          <cell r="H84">
            <v>44044</v>
          </cell>
        </row>
        <row r="85">
          <cell r="F85">
            <v>1807079</v>
          </cell>
          <cell r="G85" t="str">
            <v>2007DM-000931R2</v>
          </cell>
          <cell r="H85">
            <v>44013</v>
          </cell>
        </row>
        <row r="86">
          <cell r="F86">
            <v>1810032</v>
          </cell>
          <cell r="G86" t="str">
            <v>2017DM-0000931</v>
          </cell>
          <cell r="H86">
            <v>44105</v>
          </cell>
        </row>
        <row r="87">
          <cell r="F87">
            <v>93429009</v>
          </cell>
          <cell r="G87" t="str">
            <v>2014DM-0010997</v>
          </cell>
          <cell r="H87">
            <v>44743</v>
          </cell>
        </row>
        <row r="88">
          <cell r="F88">
            <v>20210623</v>
          </cell>
          <cell r="G88" t="str">
            <v>2015DM-0003423-R1</v>
          </cell>
          <cell r="H88">
            <v>46174</v>
          </cell>
        </row>
        <row r="89">
          <cell r="F89" t="str">
            <v>YH211712</v>
          </cell>
          <cell r="G89" t="str">
            <v>2009DM-0004830</v>
          </cell>
          <cell r="H89">
            <v>42552</v>
          </cell>
        </row>
        <row r="90">
          <cell r="F90" t="str">
            <v>YH201220406</v>
          </cell>
          <cell r="G90" t="str">
            <v>2009DM-0004830</v>
          </cell>
          <cell r="H90">
            <v>42826</v>
          </cell>
        </row>
        <row r="91">
          <cell r="F91">
            <v>2020151212</v>
          </cell>
          <cell r="G91" t="str">
            <v>2009DM-0004830</v>
          </cell>
          <cell r="H91">
            <v>44166</v>
          </cell>
        </row>
        <row r="92">
          <cell r="F92" t="str">
            <v>2D20160325</v>
          </cell>
          <cell r="G92" t="str">
            <v>2009DM-0004830</v>
          </cell>
          <cell r="H92">
            <v>44256</v>
          </cell>
        </row>
        <row r="93">
          <cell r="F93">
            <v>20170301</v>
          </cell>
          <cell r="G93" t="str">
            <v>2016DM-0014622</v>
          </cell>
          <cell r="H93">
            <v>44621</v>
          </cell>
        </row>
        <row r="94">
          <cell r="F94" t="str">
            <v>16AF017</v>
          </cell>
          <cell r="G94" t="str">
            <v>2007DM-0000891</v>
          </cell>
          <cell r="H94">
            <v>44197</v>
          </cell>
        </row>
        <row r="95">
          <cell r="F95" t="str">
            <v>ZD20171205</v>
          </cell>
          <cell r="G95" t="str">
            <v>2009DM-004830</v>
          </cell>
          <cell r="H95">
            <v>44652</v>
          </cell>
        </row>
        <row r="96">
          <cell r="F96" t="str">
            <v>YH20180710</v>
          </cell>
          <cell r="G96" t="str">
            <v>2009DM-0004830</v>
          </cell>
          <cell r="H96">
            <v>45108</v>
          </cell>
        </row>
        <row r="97">
          <cell r="F97">
            <v>20190614</v>
          </cell>
          <cell r="G97" t="str">
            <v>2018DM-0018331</v>
          </cell>
          <cell r="H97">
            <v>45597</v>
          </cell>
        </row>
        <row r="98">
          <cell r="F98" t="str">
            <v>YH20220228</v>
          </cell>
          <cell r="G98" t="str">
            <v>2019DM-0004830-R1</v>
          </cell>
          <cell r="H98">
            <v>46419</v>
          </cell>
        </row>
        <row r="99">
          <cell r="F99">
            <v>20190615</v>
          </cell>
          <cell r="G99" t="str">
            <v>2018DM-0018332</v>
          </cell>
          <cell r="H99">
            <v>45474</v>
          </cell>
        </row>
        <row r="100">
          <cell r="F100">
            <v>390919</v>
          </cell>
          <cell r="G100" t="str">
            <v>2019DM-0003923R1</v>
          </cell>
          <cell r="H100" t="str">
            <v>N/A</v>
          </cell>
        </row>
        <row r="101">
          <cell r="F101" t="str">
            <v>G22-10-183</v>
          </cell>
          <cell r="G101" t="str">
            <v>2018DM-0004114-R1</v>
          </cell>
          <cell r="H101">
            <v>45566</v>
          </cell>
        </row>
        <row r="102">
          <cell r="F102">
            <v>390920</v>
          </cell>
          <cell r="G102" t="str">
            <v>2019DM-0003923R2</v>
          </cell>
          <cell r="H102" t="str">
            <v>N/A</v>
          </cell>
        </row>
        <row r="103">
          <cell r="F103" t="str">
            <v>204004518LPZA</v>
          </cell>
          <cell r="G103" t="str">
            <v>2012DM-0008560</v>
          </cell>
          <cell r="H103">
            <v>43525</v>
          </cell>
        </row>
        <row r="104">
          <cell r="F104">
            <v>1316805117</v>
          </cell>
          <cell r="G104" t="str">
            <v>2013DM-0010196</v>
          </cell>
          <cell r="H104">
            <v>42644</v>
          </cell>
        </row>
        <row r="105">
          <cell r="F105">
            <v>6537186745</v>
          </cell>
          <cell r="G105" t="str">
            <v>2009DM-0005039</v>
          </cell>
          <cell r="H105">
            <v>44044</v>
          </cell>
        </row>
        <row r="106">
          <cell r="F106" t="str">
            <v>201004518LPZA</v>
          </cell>
          <cell r="G106" t="str">
            <v>2012DM-0008560</v>
          </cell>
          <cell r="H106">
            <v>43525</v>
          </cell>
        </row>
        <row r="107">
          <cell r="F107" t="str">
            <v>2014000248LPZA</v>
          </cell>
          <cell r="G107" t="str">
            <v>2011DM-0008308</v>
          </cell>
          <cell r="H107">
            <v>43374</v>
          </cell>
        </row>
        <row r="108">
          <cell r="F108">
            <v>6537286771</v>
          </cell>
          <cell r="G108" t="str">
            <v>2009DM-0005039</v>
          </cell>
          <cell r="H108">
            <v>44044</v>
          </cell>
        </row>
        <row r="109">
          <cell r="F109" t="str">
            <v>161053049M</v>
          </cell>
          <cell r="G109" t="str">
            <v>2013DM-0002025-R1</v>
          </cell>
          <cell r="H109">
            <v>44470</v>
          </cell>
        </row>
        <row r="110">
          <cell r="F110" t="str">
            <v>221052070M</v>
          </cell>
          <cell r="G110" t="str">
            <v>2013DM-0002025-R1</v>
          </cell>
          <cell r="H110">
            <v>44896</v>
          </cell>
        </row>
        <row r="111">
          <cell r="F111">
            <v>4700003475</v>
          </cell>
          <cell r="G111" t="str">
            <v>2011DM-0007180</v>
          </cell>
          <cell r="H111">
            <v>45078</v>
          </cell>
        </row>
        <row r="112">
          <cell r="F112">
            <v>90902021</v>
          </cell>
          <cell r="G112" t="str">
            <v>2017DM-0016035</v>
          </cell>
          <cell r="H112">
            <v>45536</v>
          </cell>
        </row>
        <row r="113">
          <cell r="F113">
            <v>1406603</v>
          </cell>
          <cell r="G113" t="str">
            <v>NSCOC47277-12CO</v>
          </cell>
          <cell r="H113">
            <v>42522</v>
          </cell>
        </row>
        <row r="114">
          <cell r="F114">
            <v>150615</v>
          </cell>
          <cell r="G114" t="str">
            <v>NSCOC47277-12CO</v>
          </cell>
          <cell r="H114">
            <v>42887</v>
          </cell>
        </row>
        <row r="115">
          <cell r="F115" t="str">
            <v>0056-16</v>
          </cell>
          <cell r="G115" t="str">
            <v>2013M-0002318R1</v>
          </cell>
          <cell r="H115">
            <v>43101</v>
          </cell>
        </row>
        <row r="116">
          <cell r="F116">
            <v>160215</v>
          </cell>
          <cell r="G116" t="str">
            <v>NSCOC47277-12CO</v>
          </cell>
          <cell r="H116">
            <v>43132</v>
          </cell>
        </row>
        <row r="117">
          <cell r="F117" t="str">
            <v>0663-16</v>
          </cell>
          <cell r="G117" t="str">
            <v>2013M-0002318R1</v>
          </cell>
          <cell r="H117">
            <v>43252</v>
          </cell>
        </row>
        <row r="118">
          <cell r="F118">
            <v>180217</v>
          </cell>
          <cell r="G118" t="str">
            <v>NSOC47277-12CO</v>
          </cell>
          <cell r="H118">
            <v>44228</v>
          </cell>
        </row>
        <row r="119">
          <cell r="F119">
            <v>1808789</v>
          </cell>
          <cell r="G119" t="str">
            <v> </v>
          </cell>
          <cell r="H119">
            <v>44075</v>
          </cell>
        </row>
        <row r="120">
          <cell r="F120">
            <v>220405</v>
          </cell>
          <cell r="G120" t="str">
            <v>NSOC47277-12CO</v>
          </cell>
          <cell r="H120">
            <v>45748</v>
          </cell>
        </row>
        <row r="121">
          <cell r="F121">
            <v>6022472</v>
          </cell>
          <cell r="G121">
            <v>6658008001</v>
          </cell>
          <cell r="H121">
            <v>43132</v>
          </cell>
        </row>
        <row r="122">
          <cell r="F122" t="str">
            <v>PZN-6110936</v>
          </cell>
          <cell r="G122" t="str">
            <v>2011DM-0007698</v>
          </cell>
          <cell r="H122" t="str">
            <v>N/A</v>
          </cell>
        </row>
        <row r="123">
          <cell r="F123" t="str">
            <v>NA</v>
          </cell>
          <cell r="G123" t="str">
            <v>2015DM-0012902</v>
          </cell>
          <cell r="H123" t="str">
            <v>N/A</v>
          </cell>
        </row>
        <row r="124">
          <cell r="F124" t="str">
            <v> </v>
          </cell>
          <cell r="G124" t="str">
            <v> </v>
          </cell>
          <cell r="H124" t="str">
            <v>N/A</v>
          </cell>
        </row>
        <row r="125">
          <cell r="F125">
            <v>10140816</v>
          </cell>
          <cell r="G125" t="str">
            <v> </v>
          </cell>
          <cell r="H125">
            <v>44409</v>
          </cell>
        </row>
        <row r="126">
          <cell r="F126">
            <v>246845</v>
          </cell>
          <cell r="G126" t="str">
            <v> </v>
          </cell>
          <cell r="H126" t="str">
            <v>N/A</v>
          </cell>
        </row>
        <row r="127">
          <cell r="F127">
            <v>246846</v>
          </cell>
          <cell r="G127" t="str">
            <v> </v>
          </cell>
          <cell r="H127" t="str">
            <v>N/A</v>
          </cell>
        </row>
        <row r="128">
          <cell r="F128">
            <v>60618</v>
          </cell>
          <cell r="G128" t="str">
            <v> </v>
          </cell>
          <cell r="H128">
            <v>45078</v>
          </cell>
        </row>
        <row r="129">
          <cell r="F129">
            <v>71219</v>
          </cell>
          <cell r="G129" t="str">
            <v> </v>
          </cell>
          <cell r="H129">
            <v>45627</v>
          </cell>
        </row>
        <row r="130">
          <cell r="F130">
            <v>150320</v>
          </cell>
          <cell r="G130" t="str">
            <v> </v>
          </cell>
          <cell r="H130" t="str">
            <v>N/A</v>
          </cell>
        </row>
        <row r="131">
          <cell r="F131" t="str">
            <v>Y6B0225</v>
          </cell>
          <cell r="G131" t="str">
            <v> </v>
          </cell>
          <cell r="H131" t="str">
            <v>N/A</v>
          </cell>
        </row>
        <row r="132">
          <cell r="F132">
            <v>100616</v>
          </cell>
          <cell r="G132" t="str">
            <v>2014DM-0011397</v>
          </cell>
          <cell r="H132">
            <v>44348</v>
          </cell>
        </row>
        <row r="133">
          <cell r="F133">
            <v>20141220</v>
          </cell>
          <cell r="G133" t="str">
            <v>2011DM-0008296</v>
          </cell>
          <cell r="H133">
            <v>43800</v>
          </cell>
        </row>
        <row r="134">
          <cell r="F134">
            <v>30318</v>
          </cell>
          <cell r="G134" t="str">
            <v>2017DM-0000413-R1</v>
          </cell>
          <cell r="H134">
            <v>44986</v>
          </cell>
        </row>
        <row r="135">
          <cell r="F135">
            <v>10320</v>
          </cell>
          <cell r="G135" t="str">
            <v>2017DM-0000413-R1</v>
          </cell>
          <cell r="H135">
            <v>45717</v>
          </cell>
        </row>
        <row r="136">
          <cell r="F136">
            <v>10030822</v>
          </cell>
          <cell r="G136" t="str">
            <v>2017DM-000413-R1</v>
          </cell>
          <cell r="H136">
            <v>46600</v>
          </cell>
        </row>
        <row r="137">
          <cell r="F137">
            <v>201103</v>
          </cell>
          <cell r="G137" t="str">
            <v>2003v-0002329</v>
          </cell>
          <cell r="H137">
            <v>42401</v>
          </cell>
        </row>
        <row r="138">
          <cell r="F138">
            <v>201112</v>
          </cell>
          <cell r="G138" t="str">
            <v>2003V-0002329</v>
          </cell>
          <cell r="H138">
            <v>42675</v>
          </cell>
        </row>
        <row r="139">
          <cell r="F139">
            <v>140402</v>
          </cell>
          <cell r="G139" t="str">
            <v>2003DM-0001569-R1</v>
          </cell>
          <cell r="H139">
            <v>43556</v>
          </cell>
        </row>
        <row r="140">
          <cell r="F140">
            <v>24072015</v>
          </cell>
          <cell r="G140" t="str">
            <v>2014DM-0011687</v>
          </cell>
          <cell r="H140">
            <v>43983</v>
          </cell>
        </row>
        <row r="141">
          <cell r="F141">
            <v>15083</v>
          </cell>
          <cell r="G141" t="str">
            <v>2013DM-0009855</v>
          </cell>
          <cell r="H141">
            <v>44044</v>
          </cell>
        </row>
        <row r="142">
          <cell r="F142">
            <v>160516</v>
          </cell>
          <cell r="G142" t="str">
            <v>2014DM-0011137</v>
          </cell>
          <cell r="H142">
            <v>44317</v>
          </cell>
        </row>
        <row r="143">
          <cell r="F143">
            <v>201832</v>
          </cell>
          <cell r="G143" t="str">
            <v>2013DM-000438R2</v>
          </cell>
          <cell r="H143">
            <v>45139</v>
          </cell>
        </row>
        <row r="144">
          <cell r="F144">
            <v>20190601</v>
          </cell>
          <cell r="G144" t="str">
            <v>2010DM-0006508</v>
          </cell>
          <cell r="H144">
            <v>45292</v>
          </cell>
        </row>
        <row r="145">
          <cell r="F145">
            <v>1010072022</v>
          </cell>
          <cell r="G145" t="str">
            <v>2019DM-0020742</v>
          </cell>
          <cell r="H145">
            <v>46569</v>
          </cell>
        </row>
        <row r="146">
          <cell r="F146">
            <v>1999953443</v>
          </cell>
          <cell r="G146" t="str">
            <v>2010DM-0006509</v>
          </cell>
          <cell r="H146">
            <v>45292</v>
          </cell>
        </row>
        <row r="147">
          <cell r="F147">
            <v>140412</v>
          </cell>
          <cell r="G147" t="str">
            <v>2017DM-0001569-R1</v>
          </cell>
          <cell r="H147">
            <v>43617</v>
          </cell>
        </row>
        <row r="148">
          <cell r="F148" t="str">
            <v>774F5</v>
          </cell>
          <cell r="G148" t="str">
            <v>2008DM-0001797</v>
          </cell>
          <cell r="H148">
            <v>44317</v>
          </cell>
        </row>
        <row r="149">
          <cell r="F149">
            <v>201831</v>
          </cell>
          <cell r="G149" t="str">
            <v>2013DM-000438R2</v>
          </cell>
          <cell r="H149">
            <v>45108</v>
          </cell>
        </row>
        <row r="150">
          <cell r="F150">
            <v>5082019</v>
          </cell>
          <cell r="G150" t="str">
            <v>2009DM-0005136</v>
          </cell>
          <cell r="H150">
            <v>45474</v>
          </cell>
        </row>
        <row r="151">
          <cell r="F151">
            <v>515072022</v>
          </cell>
          <cell r="G151" t="str">
            <v>2019DM-0020742</v>
          </cell>
          <cell r="H151">
            <v>46569</v>
          </cell>
        </row>
        <row r="152">
          <cell r="F152">
            <v>140407</v>
          </cell>
          <cell r="G152" t="str">
            <v>2013DM-0001569-R1</v>
          </cell>
          <cell r="H152">
            <v>43617</v>
          </cell>
        </row>
        <row r="153">
          <cell r="F153" t="str">
            <v>6C6697A</v>
          </cell>
          <cell r="G153" t="str">
            <v>2013DM-0009855</v>
          </cell>
          <cell r="H153">
            <v>44044</v>
          </cell>
        </row>
        <row r="154">
          <cell r="F154" t="str">
            <v>843D3</v>
          </cell>
          <cell r="G154" t="str">
            <v>2008DM-0001898</v>
          </cell>
          <cell r="H154">
            <v>44835</v>
          </cell>
        </row>
        <row r="155">
          <cell r="F155">
            <v>201830</v>
          </cell>
          <cell r="G155" t="str">
            <v>2013DM-000438R2</v>
          </cell>
          <cell r="H155">
            <v>45108</v>
          </cell>
        </row>
        <row r="156">
          <cell r="F156">
            <v>20190605</v>
          </cell>
          <cell r="G156" t="str">
            <v>2010DM-0006508</v>
          </cell>
          <cell r="H156">
            <v>45444</v>
          </cell>
        </row>
        <row r="157">
          <cell r="F157">
            <v>310072022</v>
          </cell>
          <cell r="G157" t="str">
            <v>2019DM-0020472</v>
          </cell>
          <cell r="H157">
            <v>46569</v>
          </cell>
        </row>
        <row r="158">
          <cell r="F158" t="str">
            <v>T21H3</v>
          </cell>
          <cell r="G158" t="str">
            <v>2008DM-0002843</v>
          </cell>
          <cell r="H158">
            <v>42917</v>
          </cell>
        </row>
        <row r="159">
          <cell r="F159">
            <v>10515046</v>
          </cell>
          <cell r="G159" t="str">
            <v>2008DM-0002843</v>
          </cell>
          <cell r="H159">
            <v>43617</v>
          </cell>
        </row>
        <row r="160">
          <cell r="F160" t="str">
            <v>D1309</v>
          </cell>
          <cell r="G160" t="str">
            <v>2011DM-0007776</v>
          </cell>
          <cell r="H160">
            <v>44682</v>
          </cell>
        </row>
        <row r="161">
          <cell r="F161" t="str">
            <v>D13039</v>
          </cell>
          <cell r="G161" t="str">
            <v>2011DM-0007776</v>
          </cell>
          <cell r="H161">
            <v>44682</v>
          </cell>
        </row>
        <row r="162">
          <cell r="F162" t="str">
            <v>D13040</v>
          </cell>
          <cell r="G162" t="str">
            <v>2011DM-0007777</v>
          </cell>
          <cell r="H162">
            <v>44682</v>
          </cell>
        </row>
        <row r="163">
          <cell r="F163" t="str">
            <v>220303T</v>
          </cell>
          <cell r="G163" t="str">
            <v>2019DM-0020625</v>
          </cell>
          <cell r="H163">
            <v>46447</v>
          </cell>
        </row>
        <row r="164">
          <cell r="F164">
            <v>130515</v>
          </cell>
          <cell r="G164" t="str">
            <v>2009DM-0003287</v>
          </cell>
          <cell r="H164">
            <v>43221</v>
          </cell>
        </row>
        <row r="165">
          <cell r="F165">
            <v>201551</v>
          </cell>
          <cell r="G165" t="str">
            <v>2009DM-0003853</v>
          </cell>
          <cell r="H165">
            <v>44166</v>
          </cell>
        </row>
        <row r="166">
          <cell r="F166" t="str">
            <v>TX20141220</v>
          </cell>
          <cell r="G166" t="str">
            <v>2011DM-0007512</v>
          </cell>
          <cell r="H166">
            <v>43800</v>
          </cell>
        </row>
        <row r="167">
          <cell r="F167">
            <v>160706</v>
          </cell>
          <cell r="G167" t="str">
            <v>2009DM-0004975</v>
          </cell>
          <cell r="H167">
            <v>43282</v>
          </cell>
        </row>
        <row r="168">
          <cell r="F168">
            <v>201841</v>
          </cell>
          <cell r="G168" t="str">
            <v>2009DM-0003853</v>
          </cell>
          <cell r="H168">
            <v>45200</v>
          </cell>
        </row>
        <row r="169">
          <cell r="F169">
            <v>52022</v>
          </cell>
          <cell r="G169" t="str">
            <v>2022DM-0025128</v>
          </cell>
          <cell r="H169">
            <v>45778</v>
          </cell>
        </row>
        <row r="170">
          <cell r="F170">
            <v>202203</v>
          </cell>
          <cell r="G170" t="str">
            <v>2019DM-0003853</v>
          </cell>
          <cell r="H170">
            <v>46388</v>
          </cell>
        </row>
        <row r="171">
          <cell r="F171">
            <v>52023</v>
          </cell>
          <cell r="G171" t="str">
            <v>2022DM-0025129</v>
          </cell>
          <cell r="H171">
            <v>47178</v>
          </cell>
        </row>
        <row r="172">
          <cell r="F172">
            <v>218</v>
          </cell>
          <cell r="G172" t="str">
            <v>2009DM-0003282</v>
          </cell>
          <cell r="H172">
            <v>43497</v>
          </cell>
        </row>
        <row r="173">
          <cell r="F173">
            <v>1601100</v>
          </cell>
          <cell r="G173" t="str">
            <v>2007DM-0000518</v>
          </cell>
          <cell r="H173">
            <v>43831</v>
          </cell>
        </row>
        <row r="174">
          <cell r="F174">
            <v>1605073</v>
          </cell>
          <cell r="G174" t="str">
            <v>2007DM-0000518</v>
          </cell>
          <cell r="H174">
            <v>44075</v>
          </cell>
        </row>
        <row r="175">
          <cell r="F175">
            <v>1808129</v>
          </cell>
          <cell r="G175" t="str">
            <v>2017DM-0016689</v>
          </cell>
          <cell r="H175">
            <v>44774</v>
          </cell>
        </row>
        <row r="176">
          <cell r="F176">
            <v>1906123</v>
          </cell>
          <cell r="G176" t="str">
            <v>2017DM-0015914</v>
          </cell>
          <cell r="H176">
            <v>45078</v>
          </cell>
        </row>
        <row r="177">
          <cell r="F177">
            <v>20220620</v>
          </cell>
          <cell r="G177" t="str">
            <v>2015DM-0003331-R1</v>
          </cell>
          <cell r="H177">
            <v>46539</v>
          </cell>
        </row>
        <row r="178">
          <cell r="F178">
            <v>38535117</v>
          </cell>
          <cell r="G178" t="str">
            <v>2017DM-0015915</v>
          </cell>
          <cell r="H178">
            <v>46539</v>
          </cell>
        </row>
        <row r="179">
          <cell r="F179">
            <v>70316</v>
          </cell>
          <cell r="G179" t="str">
            <v> </v>
          </cell>
          <cell r="H179" t="str">
            <v>N/A</v>
          </cell>
        </row>
        <row r="180">
          <cell r="F180">
            <v>280616</v>
          </cell>
          <cell r="G180" t="str">
            <v> </v>
          </cell>
          <cell r="H180" t="str">
            <v>N/A</v>
          </cell>
        </row>
        <row r="181">
          <cell r="F181">
            <v>201703</v>
          </cell>
          <cell r="G181" t="str">
            <v> </v>
          </cell>
          <cell r="H181" t="str">
            <v>N/A</v>
          </cell>
        </row>
        <row r="182">
          <cell r="F182">
            <v>15303</v>
          </cell>
          <cell r="G182" t="str">
            <v> </v>
          </cell>
          <cell r="H182">
            <v>44713</v>
          </cell>
        </row>
        <row r="183">
          <cell r="F183">
            <v>202814</v>
          </cell>
          <cell r="G183" t="str">
            <v>2008DM-000144R1</v>
          </cell>
          <cell r="H183">
            <v>42401</v>
          </cell>
        </row>
        <row r="184">
          <cell r="F184" t="str">
            <v>066EO29</v>
          </cell>
          <cell r="G184" t="str">
            <v>2011DM-0000793-R1</v>
          </cell>
          <cell r="H184">
            <v>43252</v>
          </cell>
        </row>
        <row r="185">
          <cell r="F185">
            <v>100705</v>
          </cell>
          <cell r="G185" t="str">
            <v>2007DM-0001043</v>
          </cell>
          <cell r="H185" t="str">
            <v>N/A</v>
          </cell>
        </row>
        <row r="186">
          <cell r="F186">
            <v>100706</v>
          </cell>
          <cell r="G186" t="str">
            <v>2007DM-0001044</v>
          </cell>
          <cell r="H186" t="str">
            <v>N/A</v>
          </cell>
        </row>
        <row r="187">
          <cell r="F187">
            <v>100707</v>
          </cell>
          <cell r="G187" t="str">
            <v>2007DM-0001045</v>
          </cell>
          <cell r="H187" t="str">
            <v>N/A</v>
          </cell>
        </row>
        <row r="188">
          <cell r="F188">
            <v>100708</v>
          </cell>
          <cell r="G188" t="str">
            <v>2007DM-0001046</v>
          </cell>
          <cell r="H188" t="str">
            <v>N/A</v>
          </cell>
        </row>
        <row r="189">
          <cell r="F189">
            <v>100709</v>
          </cell>
          <cell r="G189" t="str">
            <v>2007DM-0001047</v>
          </cell>
          <cell r="H189" t="str">
            <v>N/A</v>
          </cell>
        </row>
        <row r="190">
          <cell r="F190" t="str">
            <v>BX11254</v>
          </cell>
          <cell r="G190" t="str">
            <v>2008DM-0001311</v>
          </cell>
          <cell r="H190" t="str">
            <v>N/A</v>
          </cell>
        </row>
        <row r="191">
          <cell r="F191">
            <v>100710</v>
          </cell>
          <cell r="G191" t="str">
            <v>2007DM-0001048</v>
          </cell>
          <cell r="H191" t="str">
            <v>N/A</v>
          </cell>
        </row>
        <row r="192">
          <cell r="F192" t="str">
            <v>SAP511</v>
          </cell>
          <cell r="G192" t="str">
            <v>2017DM-0016763</v>
          </cell>
          <cell r="H192" t="str">
            <v>N/A</v>
          </cell>
        </row>
        <row r="193">
          <cell r="F193">
            <v>24645631</v>
          </cell>
          <cell r="G193" t="str">
            <v>2013RD-0002502</v>
          </cell>
          <cell r="H193">
            <v>42767</v>
          </cell>
        </row>
        <row r="194">
          <cell r="F194">
            <v>24658931</v>
          </cell>
          <cell r="G194" t="str">
            <v>2013RD-0002503</v>
          </cell>
          <cell r="H194">
            <v>42979</v>
          </cell>
        </row>
        <row r="195">
          <cell r="F195" t="str">
            <v>TD17E124-COC</v>
          </cell>
          <cell r="G195" t="str">
            <v>2011RD0002052</v>
          </cell>
          <cell r="H195">
            <v>43586</v>
          </cell>
        </row>
        <row r="196">
          <cell r="F196" t="str">
            <v>TD18G109-COE</v>
          </cell>
          <cell r="G196" t="str">
            <v>2011RD-0002052</v>
          </cell>
          <cell r="H196">
            <v>44013</v>
          </cell>
        </row>
        <row r="197">
          <cell r="F197" t="str">
            <v>TDD101-COR</v>
          </cell>
          <cell r="G197" t="str">
            <v>2012RD-0002365</v>
          </cell>
          <cell r="H197">
            <v>45292</v>
          </cell>
        </row>
        <row r="198">
          <cell r="F198" t="str">
            <v>SPS30205992</v>
          </cell>
          <cell r="G198" t="str">
            <v> </v>
          </cell>
          <cell r="H198">
            <v>42917</v>
          </cell>
        </row>
        <row r="199">
          <cell r="F199">
            <v>714</v>
          </cell>
          <cell r="G199" t="str">
            <v>2007DM-000647</v>
          </cell>
          <cell r="H199">
            <v>42552</v>
          </cell>
        </row>
        <row r="200">
          <cell r="F200">
            <v>1115</v>
          </cell>
          <cell r="G200" t="str">
            <v>2007DM-000647</v>
          </cell>
          <cell r="H200">
            <v>43040</v>
          </cell>
        </row>
        <row r="201">
          <cell r="F201" t="str">
            <v>VE0416</v>
          </cell>
          <cell r="G201" t="str">
            <v>2007DM-000647</v>
          </cell>
          <cell r="H201">
            <v>43191</v>
          </cell>
        </row>
        <row r="202">
          <cell r="F202" t="str">
            <v>VEO816</v>
          </cell>
          <cell r="G202" t="str">
            <v>2007DM-000647</v>
          </cell>
          <cell r="H202">
            <v>43313</v>
          </cell>
        </row>
        <row r="203">
          <cell r="F203" t="str">
            <v>VEO317</v>
          </cell>
          <cell r="G203" t="str">
            <v>2007DM-000647</v>
          </cell>
          <cell r="H203">
            <v>43525</v>
          </cell>
        </row>
        <row r="204">
          <cell r="F204" t="str">
            <v>VEO417</v>
          </cell>
          <cell r="G204" t="str">
            <v>2007DM-000647</v>
          </cell>
          <cell r="H204">
            <v>44652</v>
          </cell>
        </row>
        <row r="205">
          <cell r="F205" t="str">
            <v>VE0916</v>
          </cell>
          <cell r="G205" t="str">
            <v>2007DM-000647</v>
          </cell>
          <cell r="H205">
            <v>43344</v>
          </cell>
        </row>
        <row r="206">
          <cell r="F206" t="str">
            <v>160628E</v>
          </cell>
          <cell r="G206" t="str">
            <v>2008DM-0002979</v>
          </cell>
          <cell r="H206">
            <v>44348</v>
          </cell>
        </row>
        <row r="207">
          <cell r="F207">
            <v>1217</v>
          </cell>
          <cell r="G207" t="str">
            <v>2017DM-0016044</v>
          </cell>
          <cell r="H207">
            <v>44896</v>
          </cell>
        </row>
        <row r="208">
          <cell r="F208" t="str">
            <v>VE0618</v>
          </cell>
          <cell r="G208" t="str">
            <v>2017DM-0016044</v>
          </cell>
          <cell r="H208">
            <v>45078</v>
          </cell>
        </row>
        <row r="209">
          <cell r="F209" t="str">
            <v>VE0619</v>
          </cell>
          <cell r="G209" t="str">
            <v>2017DM-0016044</v>
          </cell>
          <cell r="H209">
            <v>45078</v>
          </cell>
        </row>
        <row r="210">
          <cell r="F210">
            <v>518</v>
          </cell>
          <cell r="G210" t="str">
            <v>2016DM-00014887</v>
          </cell>
          <cell r="H210">
            <v>45047</v>
          </cell>
        </row>
        <row r="211">
          <cell r="F211">
            <v>102018</v>
          </cell>
          <cell r="G211" t="str">
            <v>2016DM-00002019-R1</v>
          </cell>
          <cell r="H211">
            <v>44228</v>
          </cell>
        </row>
        <row r="212">
          <cell r="F212">
            <v>10220</v>
          </cell>
          <cell r="G212" t="str">
            <v>2016DM-00002019-R1</v>
          </cell>
          <cell r="H212">
            <v>44927</v>
          </cell>
        </row>
        <row r="213">
          <cell r="F213">
            <v>1520</v>
          </cell>
          <cell r="G213" t="str">
            <v>2016DM-00002019-R1</v>
          </cell>
          <cell r="H213">
            <v>45047</v>
          </cell>
        </row>
        <row r="214">
          <cell r="F214">
            <v>7180</v>
          </cell>
          <cell r="G214" t="str">
            <v>2016DM-00002019-R1</v>
          </cell>
          <cell r="H214">
            <v>45170</v>
          </cell>
        </row>
        <row r="215">
          <cell r="F215">
            <v>15880</v>
          </cell>
          <cell r="G215" t="str">
            <v>2016DM-00002019-R1</v>
          </cell>
          <cell r="H215">
            <v>45261</v>
          </cell>
        </row>
        <row r="216">
          <cell r="F216" t="str">
            <v>VEO922</v>
          </cell>
          <cell r="G216" t="str">
            <v>2017DM-0016044</v>
          </cell>
          <cell r="H216">
            <v>46631</v>
          </cell>
        </row>
        <row r="217">
          <cell r="F217" t="str">
            <v>VE0822</v>
          </cell>
          <cell r="G217" t="str">
            <v>2017DM-0016044</v>
          </cell>
          <cell r="H217">
            <v>46600</v>
          </cell>
        </row>
        <row r="218">
          <cell r="F218" t="str">
            <v>CPE100448286</v>
          </cell>
          <cell r="G218" t="str">
            <v> </v>
          </cell>
          <cell r="H218">
            <v>43586</v>
          </cell>
        </row>
        <row r="219">
          <cell r="F219" t="str">
            <v>CPE100448287</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785F72-1E3E-450A-B669-807A89A154C0}" name="EYS" displayName="EYS" ref="A9:O10" totalsRowShown="0" headerRowDxfId="27" dataDxfId="26" tableBorderDxfId="25">
  <autoFilter ref="A9:O10" xr:uid="{5E785F72-1E3E-450A-B669-807A89A154C0}"/>
  <tableColumns count="15">
    <tableColumn id="1" xr3:uid="{A05482AA-4BEE-4AB5-B690-BB428E119CC6}" name="Nº" dataDxfId="24">
      <calculatedColumnFormula>IF(COUNTIF(C10:$C$10,C10)&gt;=1,(COUNTIF(C10:$C$10,C10)),"")</calculatedColumnFormula>
    </tableColumn>
    <tableColumn id="2" xr3:uid="{2B7EA603-D994-434B-9C32-8D4C00966653}" name="FECHA" dataDxfId="23"/>
    <tableColumn id="3" xr3:uid="{4FBBAE39-5798-4DE7-A63F-C25991B0A4FF}" name="NOMBRE GENÉRICO O PRINCIPIO ACTIVO" dataDxfId="22"/>
    <tableColumn id="4" xr3:uid="{58C97615-81A4-469A-A03C-2F170CD91C17}" name="PRESENTACION COMERCIAL" dataDxfId="21">
      <calculatedColumnFormula>_xlfn.IFNA(INDEX(STOCK!$B:$D,MATCH($C10,STOCK!$B:$B,0),2),"")</calculatedColumnFormula>
    </tableColumn>
    <tableColumn id="5" xr3:uid="{AA6F3858-3360-40C8-87F5-6917974701F7}" name="CLASIFICACIÓN DE ACUERDO AL RIESGO" dataDxfId="20">
      <calculatedColumnFormula>_xlfn.IFNA(INDEX(STOCK!$B:$D,MATCH($C10,STOCK!$B:$B,0),3),"")</calculatedColumnFormula>
    </tableColumn>
    <tableColumn id="6" xr3:uid="{0216605E-DB87-4915-8496-AD8CE290622B}" name="LOTE" dataDxfId="19"/>
    <tableColumn id="7" xr3:uid="{37663014-29AB-4D1B-93E2-3279014722E5}" name="REGISTRO SANITARIO INVIMA" dataDxfId="18">
      <calculatedColumnFormula>IF(_xlfn.XLOOKUP($F10,[1]MEDICINA_DISP!$F:$F,[1]MEDICINA_DISP!G:G,"")=0,"",_xlfn.XLOOKUP($F10,[1]MEDICINA_DISP!$F:$F,[1]MEDICINA_DISP!G:G,""))</calculatedColumnFormula>
    </tableColumn>
    <tableColumn id="8" xr3:uid="{9E7E54A7-91DC-464C-AB9B-873301F92963}" name="FECHA VENCIMIENTO" dataDxfId="17">
      <calculatedColumnFormula>IF(_xlfn.XLOOKUP($F10,[1]MEDICINA_DISP!$F:$F,[1]MEDICINA_DISP!H:H,"")=0,"",_xlfn.XLOOKUP($F10,[1]MEDICINA_DISP!$F:$F,[1]MEDICINA_DISP!H:H,""))</calculatedColumnFormula>
    </tableColumn>
    <tableColumn id="9" xr3:uid="{17769194-BCB5-458C-8BA1-A937BAA69759}" name="SALDO INICIAL" dataDxfId="16">
      <calculatedColumnFormula>_xlfn.IFNA(IF(A10&lt;=1,0,SUMIF(C9:$C$10,$C10,J9:$J$10)-SUMIF(C9:$C$10,$C10,K9:$K$10)-SUMIF(C9:$C$10,$C10,L9:$L$10)),"")</calculatedColumnFormula>
    </tableColumn>
    <tableColumn id="10" xr3:uid="{DB1EEF4A-5ECE-4A65-8DF8-0E0043BA968F}" name="ENTRADAS" dataDxfId="15"/>
    <tableColumn id="11" xr3:uid="{BCA46E1C-9A5E-4283-A34F-930868246B15}" name="SALIDAS" dataDxfId="14"/>
    <tableColumn id="12" xr3:uid="{C4CB55A8-7622-434A-A38F-A20433FE4A43}" name="BAJAS" dataDxfId="13"/>
    <tableColumn id="13" xr3:uid="{52D2ED9E-40ED-4EC1-B461-E0B428353018}" name="SALDO FINAL" dataDxfId="12">
      <calculatedColumnFormula>I10+J10-K10-L10</calculatedColumnFormula>
    </tableColumn>
    <tableColumn id="14" xr3:uid="{88C3574A-4136-497E-90BF-62B536F9450B}" name="RESPONSABLE" dataDxfId="11"/>
    <tableColumn id="15" xr3:uid="{C666FAC3-6670-4BEA-BAA0-65B6F53C0BD8}" name="OBSERVACIÓN" dataDxfId="1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CFB6B1-70DC-7842-8D9F-E7F82D6D7273}" name="STOCK" displayName="STOCK" ref="A8:H54" totalsRowShown="0" headerRowDxfId="9" dataDxfId="8">
  <autoFilter ref="A8:H54" xr:uid="{8155794A-2FBE-41A4-B4A1-B3CDD2499D67}"/>
  <sortState xmlns:xlrd2="http://schemas.microsoft.com/office/spreadsheetml/2017/richdata2" ref="A9:H54">
    <sortCondition ref="B9:B54"/>
  </sortState>
  <tableColumns count="8">
    <tableColumn id="1" xr3:uid="{E24D7B47-96FD-1E41-B4DC-E24EFB91F6C9}" name="No." dataDxfId="7">
      <calculatedColumnFormula>COUNTA(B$9:$B9)</calculatedColumnFormula>
    </tableColumn>
    <tableColumn id="2" xr3:uid="{977F3228-FBD8-BC40-949B-5A599F4F4FFC}" name="NOMBRE GENÉRICO O PRINCIPIO ACTIVO" dataDxfId="6"/>
    <tableColumn id="3" xr3:uid="{0A9D9ED1-D186-254D-8B0E-ED26D9DE7A97}" name="PRESENTACION COMERCIAL" dataDxfId="5"/>
    <tableColumn id="4" xr3:uid="{348F61B4-3533-1544-B458-E7063B1D4770}" name="CLASIFICACIÓN DE ACUERDO AL RIESGO" dataDxfId="4"/>
    <tableColumn id="5" xr3:uid="{58A68601-61C8-6543-9FC0-0B83E03048B2}" name="ENTRADAS" dataDxfId="3">
      <calculatedColumnFormula>SUMIF('E&amp;S'!$C:$C,$B9,'E&amp;S'!J:J)</calculatedColumnFormula>
    </tableColumn>
    <tableColumn id="6" xr3:uid="{F4154314-D683-E041-B63D-165C35702579}" name="SALIDAS" dataDxfId="2">
      <calculatedColumnFormula>SUMIF('E&amp;S'!$C:$C,$B9,'E&amp;S'!K:K)</calculatedColumnFormula>
    </tableColumn>
    <tableColumn id="7" xr3:uid="{2C765588-1C56-A24D-B23B-B23453940389}" name="BAJAS" dataDxfId="1">
      <calculatedColumnFormula>SUMIF('E&amp;S'!$C:$C,$B9,'E&amp;S'!L:L)</calculatedColumnFormula>
    </tableColumn>
    <tableColumn id="8" xr3:uid="{CD8B2E8A-3EB3-5F4D-95DF-27406F1A116F}" name="SALDO FINAL" dataDxfId="0">
      <calculatedColumnFormula>E9-F9-G9</calculatedColumnFormula>
    </tableColumn>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883E5-6B6B-9647-B0A1-806DC4E209B9}">
  <dimension ref="A1:Q10"/>
  <sheetViews>
    <sheetView tabSelected="1" workbookViewId="0">
      <pane ySplit="9" topLeftCell="A10" activePane="bottomLeft" state="frozen"/>
      <selection pane="bottomLeft" activeCell="P10" sqref="P10"/>
    </sheetView>
  </sheetViews>
  <sheetFormatPr baseColWidth="10" defaultColWidth="9.140625" defaultRowHeight="15" x14ac:dyDescent="0.25"/>
  <cols>
    <col min="1" max="1" width="8.42578125" style="2" customWidth="1"/>
    <col min="2" max="2" width="20" style="2" customWidth="1"/>
    <col min="3" max="3" width="35.7109375" style="2" customWidth="1"/>
    <col min="4" max="4" width="26.7109375" style="2" customWidth="1"/>
    <col min="5" max="5" width="26.42578125" style="2" customWidth="1"/>
    <col min="6" max="6" width="20" style="2" customWidth="1"/>
    <col min="7" max="7" width="32.85546875" style="2" customWidth="1"/>
    <col min="8" max="8" width="22.85546875" style="2" customWidth="1"/>
    <col min="9" max="9" width="16.5703125" style="2" customWidth="1"/>
    <col min="10" max="12" width="15.7109375" style="2" customWidth="1"/>
    <col min="13" max="13" width="17.140625" style="2" customWidth="1"/>
    <col min="14" max="14" width="20" style="2" customWidth="1"/>
    <col min="15" max="15" width="28.42578125" style="2" customWidth="1"/>
    <col min="16" max="16384" width="9.140625" style="2"/>
  </cols>
  <sheetData>
    <row r="1" spans="1:17" ht="26.45" customHeight="1" x14ac:dyDescent="0.2">
      <c r="A1" s="10"/>
      <c r="B1" s="15"/>
      <c r="C1" s="53" t="s">
        <v>33</v>
      </c>
      <c r="D1" s="53"/>
      <c r="E1" s="53"/>
      <c r="F1" s="53"/>
      <c r="G1" s="53"/>
      <c r="H1" s="53"/>
      <c r="I1" s="53"/>
      <c r="J1" s="50" t="s">
        <v>30</v>
      </c>
      <c r="K1" s="51"/>
      <c r="L1" s="51"/>
      <c r="M1" s="51"/>
      <c r="N1" s="52"/>
      <c r="O1" s="14"/>
      <c r="P1" s="10"/>
      <c r="Q1" s="10"/>
    </row>
    <row r="2" spans="1:17" ht="21" customHeight="1" x14ac:dyDescent="0.2">
      <c r="A2" s="10"/>
      <c r="B2" s="16"/>
      <c r="C2" s="19" t="s">
        <v>31</v>
      </c>
      <c r="D2" s="19"/>
      <c r="E2" s="19"/>
      <c r="F2" s="19"/>
      <c r="G2" s="19"/>
      <c r="H2" s="19"/>
      <c r="I2" s="19"/>
      <c r="J2" s="50" t="s">
        <v>36</v>
      </c>
      <c r="K2" s="51"/>
      <c r="L2" s="51"/>
      <c r="M2" s="51"/>
      <c r="N2" s="52"/>
      <c r="O2" s="14"/>
      <c r="P2" s="10"/>
      <c r="Q2" s="10"/>
    </row>
    <row r="3" spans="1:17" ht="27.6" customHeight="1" x14ac:dyDescent="0.2">
      <c r="A3" s="10"/>
      <c r="B3" s="17"/>
      <c r="C3" s="19" t="s">
        <v>32</v>
      </c>
      <c r="D3" s="19"/>
      <c r="E3" s="19"/>
      <c r="F3" s="19"/>
      <c r="G3" s="19"/>
      <c r="H3" s="19"/>
      <c r="I3" s="19"/>
      <c r="J3" s="50" t="s">
        <v>37</v>
      </c>
      <c r="K3" s="51"/>
      <c r="L3" s="51"/>
      <c r="M3" s="51"/>
      <c r="N3" s="52"/>
      <c r="O3" s="14"/>
      <c r="P3" s="10"/>
      <c r="Q3" s="10"/>
    </row>
    <row r="6" spans="1:17" ht="20.100000000000001" customHeight="1" x14ac:dyDescent="0.25">
      <c r="B6" s="1" t="s">
        <v>8</v>
      </c>
      <c r="C6" s="1" t="s">
        <v>9</v>
      </c>
    </row>
    <row r="7" spans="1:17" ht="20.100000000000001" customHeight="1" x14ac:dyDescent="0.25">
      <c r="B7" s="3"/>
      <c r="C7" s="3"/>
    </row>
    <row r="9" spans="1:17" ht="50.1" customHeight="1" x14ac:dyDescent="0.25">
      <c r="A9" s="1" t="s">
        <v>10</v>
      </c>
      <c r="B9" s="1" t="s">
        <v>11</v>
      </c>
      <c r="C9" s="1" t="s">
        <v>1</v>
      </c>
      <c r="D9" s="1" t="s">
        <v>2</v>
      </c>
      <c r="E9" s="1" t="s">
        <v>3</v>
      </c>
      <c r="F9" s="1" t="s">
        <v>12</v>
      </c>
      <c r="G9" s="1" t="s">
        <v>13</v>
      </c>
      <c r="H9" s="1" t="s">
        <v>14</v>
      </c>
      <c r="I9" s="1" t="s">
        <v>15</v>
      </c>
      <c r="J9" s="1" t="s">
        <v>4</v>
      </c>
      <c r="K9" s="1" t="s">
        <v>5</v>
      </c>
      <c r="L9" s="1" t="s">
        <v>6</v>
      </c>
      <c r="M9" s="1" t="s">
        <v>7</v>
      </c>
      <c r="N9" s="1" t="s">
        <v>16</v>
      </c>
      <c r="O9" s="1" t="s">
        <v>17</v>
      </c>
    </row>
    <row r="10" spans="1:17" ht="50.1" customHeight="1" x14ac:dyDescent="0.25">
      <c r="A10" s="8" t="str">
        <f>IF(COUNTIF(C10:$C$10,C10)&gt;=1,(COUNTIF(C10:$C$10,C10)),"")</f>
        <v/>
      </c>
      <c r="B10" s="9"/>
      <c r="C10" s="8"/>
      <c r="D10" s="8" t="str">
        <f>_xlfn.IFNA(INDEX(STOCK!$B:$D,MATCH($C10,STOCK!$B:$B,0),2),"")</f>
        <v/>
      </c>
      <c r="E10" s="8" t="str">
        <f>_xlfn.IFNA(INDEX(STOCK!$B:$D,MATCH($C10,STOCK!$B:$B,0),3),"")</f>
        <v/>
      </c>
      <c r="F10" s="8"/>
      <c r="G10" s="8" t="str">
        <f>IF(_xlfn.XLOOKUP($F10,[1]MEDICINA_DISP!$F:$F,[1]MEDICINA_DISP!G:G,"")=0,"",_xlfn.XLOOKUP($F10,[1]MEDICINA_DISP!$F:$F,[1]MEDICINA_DISP!G:G,""))</f>
        <v/>
      </c>
      <c r="H10" s="8" t="str">
        <f>IF(_xlfn.XLOOKUP($F10,[1]MEDICINA_DISP!$F:$F,[1]MEDICINA_DISP!H:H,"")=0,"",_xlfn.XLOOKUP($F10,[1]MEDICINA_DISP!$F:$F,[1]MEDICINA_DISP!H:H,""))</f>
        <v/>
      </c>
      <c r="I10" s="8">
        <f>_xlfn.IFNA(IF(A10&lt;=1,0,SUMIF(C9:$C$10,$C10,J9:$J$10)-SUMIF(C9:$C$10,$C10,K9:$K$10)-SUMIF(C9:$C$10,$C10,L9:$L$10)),"")</f>
        <v>0</v>
      </c>
      <c r="J10" s="8"/>
      <c r="K10" s="8"/>
      <c r="L10" s="8"/>
      <c r="M10" s="8">
        <f t="shared" ref="M10" si="0">I10+J10-K10-L10</f>
        <v>0</v>
      </c>
      <c r="N10" s="8"/>
      <c r="O10" s="8"/>
      <c r="P10" s="5"/>
      <c r="Q10" s="5"/>
    </row>
  </sheetData>
  <protectedRanges>
    <protectedRange sqref="B5:C5 B8:C1048576" name="Rango1"/>
    <protectedRange sqref="F5:F1048576" name="Rango2"/>
    <protectedRange sqref="J5:L1048576" name="Rango3"/>
    <protectedRange sqref="N5:P9 P890:P1048576 O10:P889 O890:O3156 N227:N243 N3157:O1048576" name="Rango4"/>
    <protectedRange sqref="B6:C7" name="Rango1_1"/>
  </protectedRanges>
  <mergeCells count="8">
    <mergeCell ref="O1:O3"/>
    <mergeCell ref="B1:B3"/>
    <mergeCell ref="C1:I1"/>
    <mergeCell ref="C2:I2"/>
    <mergeCell ref="C3:I3"/>
    <mergeCell ref="J1:N1"/>
    <mergeCell ref="J2:N2"/>
    <mergeCell ref="J3:N3"/>
  </mergeCells>
  <dataValidations count="3">
    <dataValidation type="list" allowBlank="1" showInputMessage="1" showErrorMessage="1" sqref="B7" xr:uid="{C7DB5069-EC14-4642-915B-A73997410D28}">
      <formula1>"MEDICINA,ODONTOLOGÍA"</formula1>
    </dataValidation>
    <dataValidation type="list" allowBlank="1" showInputMessage="1" showErrorMessage="1" sqref="C7" xr:uid="{CF212C92-F1F4-1D42-8993-84379F911189}">
      <formula1>"GENERAL,ASAB,BOSA,INGENIERÍA,MACARENA,TECNOLÓGICA,VIVERO"</formula1>
    </dataValidation>
    <dataValidation type="list" allowBlank="1" showInputMessage="1" showErrorMessage="1" sqref="C10" xr:uid="{34CA94E4-322C-EB4D-87A7-E0A4EE4DCB75}">
      <formula1>INDIRECT("STOCK[NOMBRE GENÉRICO O PRINCIPIO ACTIVO]")</formula1>
    </dataValidation>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5794A-2FBE-41A4-B4A1-B3CDD2499D67}">
  <dimension ref="A1:Q54"/>
  <sheetViews>
    <sheetView workbookViewId="0">
      <selection activeCell="D6" sqref="D6"/>
    </sheetView>
  </sheetViews>
  <sheetFormatPr baseColWidth="10" defaultColWidth="9.140625" defaultRowHeight="15" x14ac:dyDescent="0.25"/>
  <cols>
    <col min="1" max="1" width="8.28515625" style="2" customWidth="1"/>
    <col min="2" max="2" width="33.28515625" style="2" customWidth="1"/>
    <col min="3" max="3" width="26.7109375" style="2" customWidth="1"/>
    <col min="4" max="4" width="21.7109375" style="2" customWidth="1"/>
    <col min="5" max="7" width="15.85546875" style="2" customWidth="1"/>
    <col min="8" max="8" width="17.42578125" style="2" customWidth="1"/>
    <col min="9" max="16384" width="9.140625" style="2"/>
  </cols>
  <sheetData>
    <row r="1" spans="1:17" ht="26.45" customHeight="1" x14ac:dyDescent="0.2">
      <c r="A1" s="14"/>
      <c r="B1" s="14"/>
      <c r="C1" s="18" t="s">
        <v>33</v>
      </c>
      <c r="D1" s="18"/>
      <c r="E1" s="20" t="s">
        <v>30</v>
      </c>
      <c r="F1" s="20"/>
      <c r="G1" s="21"/>
      <c r="H1" s="21"/>
      <c r="I1" s="11"/>
      <c r="O1" s="12"/>
      <c r="P1" s="12"/>
      <c r="Q1" s="10"/>
    </row>
    <row r="2" spans="1:17" ht="21" customHeight="1" x14ac:dyDescent="0.2">
      <c r="A2" s="14"/>
      <c r="B2" s="14"/>
      <c r="C2" s="19" t="s">
        <v>31</v>
      </c>
      <c r="D2" s="19"/>
      <c r="E2" s="20" t="s">
        <v>34</v>
      </c>
      <c r="F2" s="20"/>
      <c r="G2" s="21"/>
      <c r="H2" s="21"/>
      <c r="I2" s="13"/>
      <c r="K2" s="11"/>
      <c r="L2" s="11"/>
      <c r="M2" s="11"/>
      <c r="N2" s="11"/>
      <c r="O2" s="12"/>
      <c r="P2" s="12"/>
      <c r="Q2" s="10"/>
    </row>
    <row r="3" spans="1:17" ht="27.6" customHeight="1" x14ac:dyDescent="0.2">
      <c r="A3" s="14"/>
      <c r="B3" s="14"/>
      <c r="C3" s="19" t="s">
        <v>32</v>
      </c>
      <c r="D3" s="19"/>
      <c r="E3" s="20" t="s">
        <v>35</v>
      </c>
      <c r="F3" s="20"/>
      <c r="G3" s="21"/>
      <c r="H3" s="21"/>
      <c r="I3" s="13"/>
      <c r="K3" s="11"/>
      <c r="L3" s="11"/>
      <c r="M3" s="11"/>
      <c r="N3" s="11"/>
      <c r="O3" s="12"/>
      <c r="P3" s="12"/>
      <c r="Q3" s="10"/>
    </row>
    <row r="5" spans="1:17" ht="18.75" customHeight="1" x14ac:dyDescent="0.25"/>
    <row r="6" spans="1:17" ht="18.75" customHeight="1" x14ac:dyDescent="0.25"/>
    <row r="8" spans="1:17" ht="39.950000000000003" customHeight="1" x14ac:dyDescent="0.25">
      <c r="A8" s="4" t="s">
        <v>0</v>
      </c>
      <c r="B8" s="1" t="s">
        <v>1</v>
      </c>
      <c r="C8" s="4" t="s">
        <v>2</v>
      </c>
      <c r="D8" s="4" t="s">
        <v>3</v>
      </c>
      <c r="E8" s="4" t="s">
        <v>4</v>
      </c>
      <c r="F8" s="4" t="s">
        <v>5</v>
      </c>
      <c r="G8" s="4" t="s">
        <v>6</v>
      </c>
      <c r="H8" s="4" t="s">
        <v>7</v>
      </c>
    </row>
    <row r="9" spans="1:17" ht="50.1" customHeight="1" x14ac:dyDescent="0.25">
      <c r="A9" s="6">
        <f>COUNTA(B9:$B$9)</f>
        <v>0</v>
      </c>
      <c r="B9" s="7"/>
      <c r="C9" s="7"/>
      <c r="D9" s="7"/>
      <c r="E9" s="6">
        <f>SUMIF('E&amp;S'!$C:$C,$B9,'E&amp;S'!J:J)</f>
        <v>0</v>
      </c>
      <c r="F9" s="6">
        <f>SUMIF('E&amp;S'!$C:$C,$B9,'E&amp;S'!K:K)</f>
        <v>0</v>
      </c>
      <c r="G9" s="6">
        <f>SUMIF('E&amp;S'!$C:$C,$B9,'E&amp;S'!L:L)</f>
        <v>0</v>
      </c>
      <c r="H9" s="6">
        <f t="shared" ref="H9:H54" si="0">E9-F9-G9</f>
        <v>0</v>
      </c>
    </row>
    <row r="10" spans="1:17" ht="50.1" customHeight="1" x14ac:dyDescent="0.25">
      <c r="A10" s="6">
        <f>COUNTA(B$9:$B10)</f>
        <v>0</v>
      </c>
      <c r="B10" s="7"/>
      <c r="C10" s="7"/>
      <c r="D10" s="7"/>
      <c r="E10" s="6">
        <f>SUMIF('E&amp;S'!$C:$C,$B10,'E&amp;S'!J:J)</f>
        <v>0</v>
      </c>
      <c r="F10" s="6">
        <f>SUMIF('E&amp;S'!$C:$C,$B10,'E&amp;S'!K:K)</f>
        <v>0</v>
      </c>
      <c r="G10" s="6">
        <f>SUMIF('E&amp;S'!$C:$C,$B10,'E&amp;S'!L:L)</f>
        <v>0</v>
      </c>
      <c r="H10" s="6">
        <f t="shared" si="0"/>
        <v>0</v>
      </c>
    </row>
    <row r="11" spans="1:17" ht="50.1" customHeight="1" x14ac:dyDescent="0.25">
      <c r="A11" s="6">
        <f>COUNTA(B$9:$B11)</f>
        <v>0</v>
      </c>
      <c r="B11" s="7"/>
      <c r="C11" s="7"/>
      <c r="D11" s="7"/>
      <c r="E11" s="6">
        <f>SUMIF('E&amp;S'!$C:$C,$B11,'E&amp;S'!J:J)</f>
        <v>0</v>
      </c>
      <c r="F11" s="6">
        <f>SUMIF('E&amp;S'!$C:$C,$B11,'E&amp;S'!K:K)</f>
        <v>0</v>
      </c>
      <c r="G11" s="6">
        <f>SUMIF('E&amp;S'!$C:$C,$B11,'E&amp;S'!L:L)</f>
        <v>0</v>
      </c>
      <c r="H11" s="6">
        <f t="shared" si="0"/>
        <v>0</v>
      </c>
    </row>
    <row r="12" spans="1:17" ht="50.1" customHeight="1" x14ac:dyDescent="0.25">
      <c r="A12" s="6">
        <f>COUNTA(B$9:$B12)</f>
        <v>0</v>
      </c>
      <c r="B12" s="7"/>
      <c r="C12" s="7"/>
      <c r="D12" s="7"/>
      <c r="E12" s="6">
        <f>SUMIF('E&amp;S'!$C:$C,$B12,'E&amp;S'!J:J)</f>
        <v>0</v>
      </c>
      <c r="F12" s="6">
        <f>SUMIF('E&amp;S'!$C:$C,$B12,'E&amp;S'!K:K)</f>
        <v>0</v>
      </c>
      <c r="G12" s="6">
        <f>SUMIF('E&amp;S'!$C:$C,$B12,'E&amp;S'!L:L)</f>
        <v>0</v>
      </c>
      <c r="H12" s="6">
        <f t="shared" si="0"/>
        <v>0</v>
      </c>
    </row>
    <row r="13" spans="1:17" ht="50.1" customHeight="1" x14ac:dyDescent="0.25">
      <c r="A13" s="6">
        <f>COUNTA(B$9:$B13)</f>
        <v>0</v>
      </c>
      <c r="B13" s="7"/>
      <c r="C13" s="7"/>
      <c r="D13" s="7"/>
      <c r="E13" s="6">
        <f>SUMIF('E&amp;S'!$C:$C,$B13,'E&amp;S'!J:J)</f>
        <v>0</v>
      </c>
      <c r="F13" s="6">
        <f>SUMIF('E&amp;S'!$C:$C,$B13,'E&amp;S'!K:K)</f>
        <v>0</v>
      </c>
      <c r="G13" s="6">
        <f>SUMIF('E&amp;S'!$C:$C,$B13,'E&amp;S'!L:L)</f>
        <v>0</v>
      </c>
      <c r="H13" s="6">
        <f t="shared" si="0"/>
        <v>0</v>
      </c>
    </row>
    <row r="14" spans="1:17" ht="50.1" customHeight="1" x14ac:dyDescent="0.25">
      <c r="A14" s="6">
        <f>COUNTA(B$9:$B14)</f>
        <v>0</v>
      </c>
      <c r="B14" s="7"/>
      <c r="C14" s="7"/>
      <c r="D14" s="7"/>
      <c r="E14" s="6">
        <f>SUMIF('E&amp;S'!$C:$C,$B14,'E&amp;S'!J:J)</f>
        <v>0</v>
      </c>
      <c r="F14" s="6">
        <f>SUMIF('E&amp;S'!$C:$C,$B14,'E&amp;S'!K:K)</f>
        <v>0</v>
      </c>
      <c r="G14" s="6">
        <f>SUMIF('E&amp;S'!$C:$C,$B14,'E&amp;S'!L:L)</f>
        <v>0</v>
      </c>
      <c r="H14" s="6">
        <f t="shared" si="0"/>
        <v>0</v>
      </c>
    </row>
    <row r="15" spans="1:17" ht="50.1" customHeight="1" x14ac:dyDescent="0.25">
      <c r="A15" s="6">
        <f>COUNTA(B$9:$B15)</f>
        <v>0</v>
      </c>
      <c r="B15" s="7"/>
      <c r="C15" s="7"/>
      <c r="D15" s="7"/>
      <c r="E15" s="6">
        <f>SUMIF('E&amp;S'!$C:$C,$B15,'E&amp;S'!J:J)</f>
        <v>0</v>
      </c>
      <c r="F15" s="6">
        <f>SUMIF('E&amp;S'!$C:$C,$B15,'E&amp;S'!K:K)</f>
        <v>0</v>
      </c>
      <c r="G15" s="6">
        <f>SUMIF('E&amp;S'!$C:$C,$B15,'E&amp;S'!L:L)</f>
        <v>0</v>
      </c>
      <c r="H15" s="6">
        <f t="shared" si="0"/>
        <v>0</v>
      </c>
    </row>
    <row r="16" spans="1:17" ht="50.1" customHeight="1" x14ac:dyDescent="0.25">
      <c r="A16" s="6">
        <f>COUNTA(B$9:$B16)</f>
        <v>0</v>
      </c>
      <c r="B16" s="7"/>
      <c r="C16" s="7"/>
      <c r="D16" s="7"/>
      <c r="E16" s="6">
        <f>SUMIF('E&amp;S'!$C:$C,$B16,'E&amp;S'!J:J)</f>
        <v>0</v>
      </c>
      <c r="F16" s="6">
        <f>SUMIF('E&amp;S'!$C:$C,$B16,'E&amp;S'!K:K)</f>
        <v>0</v>
      </c>
      <c r="G16" s="6">
        <f>SUMIF('E&amp;S'!$C:$C,$B16,'E&amp;S'!L:L)</f>
        <v>0</v>
      </c>
      <c r="H16" s="6">
        <f t="shared" si="0"/>
        <v>0</v>
      </c>
    </row>
    <row r="17" spans="1:8" ht="50.1" customHeight="1" x14ac:dyDescent="0.25">
      <c r="A17" s="6">
        <f>COUNTA(B$9:$B17)</f>
        <v>0</v>
      </c>
      <c r="B17" s="7"/>
      <c r="C17" s="7"/>
      <c r="D17" s="7"/>
      <c r="E17" s="6">
        <f>SUMIF('E&amp;S'!$C:$C,$B17,'E&amp;S'!J:J)</f>
        <v>0</v>
      </c>
      <c r="F17" s="6">
        <f>SUMIF('E&amp;S'!$C:$C,$B17,'E&amp;S'!K:K)</f>
        <v>0</v>
      </c>
      <c r="G17" s="6">
        <f>SUMIF('E&amp;S'!$C:$C,$B17,'E&amp;S'!L:L)</f>
        <v>0</v>
      </c>
      <c r="H17" s="6">
        <f t="shared" si="0"/>
        <v>0</v>
      </c>
    </row>
    <row r="18" spans="1:8" ht="50.1" customHeight="1" x14ac:dyDescent="0.25">
      <c r="A18" s="6">
        <f>COUNTA(B$9:$B18)</f>
        <v>0</v>
      </c>
      <c r="B18" s="7"/>
      <c r="C18" s="7"/>
      <c r="D18" s="7"/>
      <c r="E18" s="6">
        <f>SUMIF('E&amp;S'!$C:$C,$B18,'E&amp;S'!J:J)</f>
        <v>0</v>
      </c>
      <c r="F18" s="6">
        <f>SUMIF('E&amp;S'!$C:$C,$B18,'E&amp;S'!K:K)</f>
        <v>0</v>
      </c>
      <c r="G18" s="6">
        <f>SUMIF('E&amp;S'!$C:$C,$B18,'E&amp;S'!L:L)</f>
        <v>0</v>
      </c>
      <c r="H18" s="6">
        <f t="shared" si="0"/>
        <v>0</v>
      </c>
    </row>
    <row r="19" spans="1:8" ht="50.1" customHeight="1" x14ac:dyDescent="0.25">
      <c r="A19" s="6">
        <f>COUNTA(B$9:$B19)</f>
        <v>0</v>
      </c>
      <c r="B19" s="7"/>
      <c r="C19" s="7"/>
      <c r="D19" s="7"/>
      <c r="E19" s="6">
        <f>SUMIF('E&amp;S'!$C:$C,$B19,'E&amp;S'!J:J)</f>
        <v>0</v>
      </c>
      <c r="F19" s="6">
        <f>SUMIF('E&amp;S'!$C:$C,$B19,'E&amp;S'!K:K)</f>
        <v>0</v>
      </c>
      <c r="G19" s="6">
        <f>SUMIF('E&amp;S'!$C:$C,$B19,'E&amp;S'!L:L)</f>
        <v>0</v>
      </c>
      <c r="H19" s="6">
        <f t="shared" si="0"/>
        <v>0</v>
      </c>
    </row>
    <row r="20" spans="1:8" ht="50.1" customHeight="1" x14ac:dyDescent="0.25">
      <c r="A20" s="6">
        <f>COUNTA(B$9:$B20)</f>
        <v>0</v>
      </c>
      <c r="B20" s="7"/>
      <c r="C20" s="7"/>
      <c r="D20" s="7"/>
      <c r="E20" s="6">
        <f>SUMIF('E&amp;S'!$C:$C,$B20,'E&amp;S'!J:J)</f>
        <v>0</v>
      </c>
      <c r="F20" s="6">
        <f>SUMIF('E&amp;S'!$C:$C,$B20,'E&amp;S'!K:K)</f>
        <v>0</v>
      </c>
      <c r="G20" s="6">
        <f>SUMIF('E&amp;S'!$C:$C,$B20,'E&amp;S'!L:L)</f>
        <v>0</v>
      </c>
      <c r="H20" s="6">
        <f t="shared" si="0"/>
        <v>0</v>
      </c>
    </row>
    <row r="21" spans="1:8" ht="50.1" customHeight="1" x14ac:dyDescent="0.25">
      <c r="A21" s="6">
        <f>COUNTA(B$9:$B21)</f>
        <v>0</v>
      </c>
      <c r="B21" s="7"/>
      <c r="C21" s="7"/>
      <c r="D21" s="7"/>
      <c r="E21" s="6">
        <f>SUMIF('E&amp;S'!$C:$C,$B21,'E&amp;S'!J:J)</f>
        <v>0</v>
      </c>
      <c r="F21" s="6">
        <f>SUMIF('E&amp;S'!$C:$C,$B21,'E&amp;S'!K:K)</f>
        <v>0</v>
      </c>
      <c r="G21" s="6">
        <f>SUMIF('E&amp;S'!$C:$C,$B21,'E&amp;S'!L:L)</f>
        <v>0</v>
      </c>
      <c r="H21" s="6">
        <f t="shared" si="0"/>
        <v>0</v>
      </c>
    </row>
    <row r="22" spans="1:8" ht="50.1" customHeight="1" x14ac:dyDescent="0.25">
      <c r="A22" s="6">
        <f>COUNTA(B$9:$B22)</f>
        <v>0</v>
      </c>
      <c r="B22" s="7"/>
      <c r="C22" s="7"/>
      <c r="D22" s="7"/>
      <c r="E22" s="6">
        <f>SUMIF('E&amp;S'!$C:$C,$B22,'E&amp;S'!J:J)</f>
        <v>0</v>
      </c>
      <c r="F22" s="6">
        <f>SUMIF('E&amp;S'!$C:$C,$B22,'E&amp;S'!K:K)</f>
        <v>0</v>
      </c>
      <c r="G22" s="6">
        <f>SUMIF('E&amp;S'!$C:$C,$B22,'E&amp;S'!L:L)</f>
        <v>0</v>
      </c>
      <c r="H22" s="6">
        <f t="shared" si="0"/>
        <v>0</v>
      </c>
    </row>
    <row r="23" spans="1:8" ht="50.1" customHeight="1" x14ac:dyDescent="0.25">
      <c r="A23" s="6">
        <f>COUNTA(B$9:$B23)</f>
        <v>0</v>
      </c>
      <c r="B23" s="7"/>
      <c r="C23" s="7"/>
      <c r="D23" s="7"/>
      <c r="E23" s="6">
        <f>SUMIF('E&amp;S'!$C:$C,$B23,'E&amp;S'!J:J)</f>
        <v>0</v>
      </c>
      <c r="F23" s="6">
        <f>SUMIF('E&amp;S'!$C:$C,$B23,'E&amp;S'!K:K)</f>
        <v>0</v>
      </c>
      <c r="G23" s="6">
        <f>SUMIF('E&amp;S'!$C:$C,$B23,'E&amp;S'!L:L)</f>
        <v>0</v>
      </c>
      <c r="H23" s="6">
        <f t="shared" si="0"/>
        <v>0</v>
      </c>
    </row>
    <row r="24" spans="1:8" ht="50.1" customHeight="1" x14ac:dyDescent="0.25">
      <c r="A24" s="6">
        <f>COUNTA(B$9:$B24)</f>
        <v>0</v>
      </c>
      <c r="B24" s="7"/>
      <c r="C24" s="7"/>
      <c r="D24" s="7"/>
      <c r="E24" s="6">
        <f>SUMIF('E&amp;S'!$C:$C,$B24,'E&amp;S'!J:J)</f>
        <v>0</v>
      </c>
      <c r="F24" s="6">
        <f>SUMIF('E&amp;S'!$C:$C,$B24,'E&amp;S'!K:K)</f>
        <v>0</v>
      </c>
      <c r="G24" s="6">
        <f>SUMIF('E&amp;S'!$C:$C,$B24,'E&amp;S'!L:L)</f>
        <v>0</v>
      </c>
      <c r="H24" s="6">
        <f t="shared" si="0"/>
        <v>0</v>
      </c>
    </row>
    <row r="25" spans="1:8" ht="50.1" customHeight="1" x14ac:dyDescent="0.25">
      <c r="A25" s="6">
        <f>COUNTA(B$9:$B25)</f>
        <v>0</v>
      </c>
      <c r="B25" s="7"/>
      <c r="C25" s="7"/>
      <c r="D25" s="7"/>
      <c r="E25" s="6">
        <f>SUMIF('E&amp;S'!$C:$C,$B25,'E&amp;S'!J:J)</f>
        <v>0</v>
      </c>
      <c r="F25" s="6">
        <f>SUMIF('E&amp;S'!$C:$C,$B25,'E&amp;S'!K:K)</f>
        <v>0</v>
      </c>
      <c r="G25" s="6">
        <f>SUMIF('E&amp;S'!$C:$C,$B25,'E&amp;S'!L:L)</f>
        <v>0</v>
      </c>
      <c r="H25" s="6">
        <f t="shared" si="0"/>
        <v>0</v>
      </c>
    </row>
    <row r="26" spans="1:8" ht="50.1" customHeight="1" x14ac:dyDescent="0.25">
      <c r="A26" s="6">
        <f>COUNTA(B$9:$B26)</f>
        <v>0</v>
      </c>
      <c r="B26" s="7"/>
      <c r="C26" s="7"/>
      <c r="D26" s="7"/>
      <c r="E26" s="6">
        <f>SUMIF('E&amp;S'!$C:$C,$B26,'E&amp;S'!J:J)</f>
        <v>0</v>
      </c>
      <c r="F26" s="6">
        <f>SUMIF('E&amp;S'!$C:$C,$B26,'E&amp;S'!K:K)</f>
        <v>0</v>
      </c>
      <c r="G26" s="6">
        <f>SUMIF('E&amp;S'!$C:$C,$B26,'E&amp;S'!L:L)</f>
        <v>0</v>
      </c>
      <c r="H26" s="6">
        <f t="shared" si="0"/>
        <v>0</v>
      </c>
    </row>
    <row r="27" spans="1:8" ht="50.1" customHeight="1" x14ac:dyDescent="0.25">
      <c r="A27" s="6">
        <f>COUNTA(B$9:$B27)</f>
        <v>0</v>
      </c>
      <c r="B27" s="7"/>
      <c r="C27" s="7"/>
      <c r="D27" s="7"/>
      <c r="E27" s="6">
        <f>SUMIF('E&amp;S'!$C:$C,$B27,'E&amp;S'!J:J)</f>
        <v>0</v>
      </c>
      <c r="F27" s="6">
        <f>SUMIF('E&amp;S'!$C:$C,$B27,'E&amp;S'!K:K)</f>
        <v>0</v>
      </c>
      <c r="G27" s="6">
        <f>SUMIF('E&amp;S'!$C:$C,$B27,'E&amp;S'!L:L)</f>
        <v>0</v>
      </c>
      <c r="H27" s="6">
        <f t="shared" si="0"/>
        <v>0</v>
      </c>
    </row>
    <row r="28" spans="1:8" ht="50.1" customHeight="1" x14ac:dyDescent="0.25">
      <c r="A28" s="6">
        <f>COUNTA(B$9:$B28)</f>
        <v>0</v>
      </c>
      <c r="B28" s="7"/>
      <c r="C28" s="7"/>
      <c r="D28" s="7"/>
      <c r="E28" s="6">
        <f>SUMIF('E&amp;S'!$C:$C,$B28,'E&amp;S'!J:J)</f>
        <v>0</v>
      </c>
      <c r="F28" s="6">
        <f>SUMIF('E&amp;S'!$C:$C,$B28,'E&amp;S'!K:K)</f>
        <v>0</v>
      </c>
      <c r="G28" s="6">
        <f>SUMIF('E&amp;S'!$C:$C,$B28,'E&amp;S'!L:L)</f>
        <v>0</v>
      </c>
      <c r="H28" s="6">
        <f t="shared" si="0"/>
        <v>0</v>
      </c>
    </row>
    <row r="29" spans="1:8" ht="50.1" customHeight="1" x14ac:dyDescent="0.25">
      <c r="A29" s="6">
        <f>COUNTA(B$9:$B29)</f>
        <v>0</v>
      </c>
      <c r="B29" s="7"/>
      <c r="C29" s="7"/>
      <c r="D29" s="7"/>
      <c r="E29" s="6">
        <f>SUMIF('E&amp;S'!$C:$C,$B29,'E&amp;S'!J:J)</f>
        <v>0</v>
      </c>
      <c r="F29" s="6">
        <f>SUMIF('E&amp;S'!$C:$C,$B29,'E&amp;S'!K:K)</f>
        <v>0</v>
      </c>
      <c r="G29" s="6">
        <f>SUMIF('E&amp;S'!$C:$C,$B29,'E&amp;S'!L:L)</f>
        <v>0</v>
      </c>
      <c r="H29" s="6">
        <f t="shared" si="0"/>
        <v>0</v>
      </c>
    </row>
    <row r="30" spans="1:8" ht="50.1" customHeight="1" x14ac:dyDescent="0.25">
      <c r="A30" s="6">
        <f>COUNTA(B$9:$B30)</f>
        <v>0</v>
      </c>
      <c r="B30" s="7"/>
      <c r="C30" s="7"/>
      <c r="D30" s="7"/>
      <c r="E30" s="6">
        <f>SUMIF('E&amp;S'!$C:$C,$B30,'E&amp;S'!J:J)</f>
        <v>0</v>
      </c>
      <c r="F30" s="6">
        <f>SUMIF('E&amp;S'!$C:$C,$B30,'E&amp;S'!K:K)</f>
        <v>0</v>
      </c>
      <c r="G30" s="6">
        <f>SUMIF('E&amp;S'!$C:$C,$B30,'E&amp;S'!L:L)</f>
        <v>0</v>
      </c>
      <c r="H30" s="6">
        <f t="shared" si="0"/>
        <v>0</v>
      </c>
    </row>
    <row r="31" spans="1:8" ht="50.1" customHeight="1" x14ac:dyDescent="0.25">
      <c r="A31" s="6">
        <f>COUNTA(B$9:$B31)</f>
        <v>0</v>
      </c>
      <c r="B31" s="7"/>
      <c r="C31" s="7"/>
      <c r="D31" s="7"/>
      <c r="E31" s="6">
        <f>SUMIF('E&amp;S'!$C:$C,$B31,'E&amp;S'!J:J)</f>
        <v>0</v>
      </c>
      <c r="F31" s="6">
        <f>SUMIF('E&amp;S'!$C:$C,$B31,'E&amp;S'!K:K)</f>
        <v>0</v>
      </c>
      <c r="G31" s="6">
        <f>SUMIF('E&amp;S'!$C:$C,$B31,'E&amp;S'!L:L)</f>
        <v>0</v>
      </c>
      <c r="H31" s="6">
        <f t="shared" si="0"/>
        <v>0</v>
      </c>
    </row>
    <row r="32" spans="1:8" ht="50.1" customHeight="1" x14ac:dyDescent="0.25">
      <c r="A32" s="6">
        <f>COUNTA(B$9:$B32)</f>
        <v>0</v>
      </c>
      <c r="B32" s="7"/>
      <c r="C32" s="7"/>
      <c r="D32" s="7"/>
      <c r="E32" s="6">
        <f>SUMIF('E&amp;S'!$C:$C,$B32,'E&amp;S'!J:J)</f>
        <v>0</v>
      </c>
      <c r="F32" s="6">
        <f>SUMIF('E&amp;S'!$C:$C,$B32,'E&amp;S'!K:K)</f>
        <v>0</v>
      </c>
      <c r="G32" s="6">
        <f>SUMIF('E&amp;S'!$C:$C,$B32,'E&amp;S'!L:L)</f>
        <v>0</v>
      </c>
      <c r="H32" s="6">
        <f t="shared" si="0"/>
        <v>0</v>
      </c>
    </row>
    <row r="33" spans="1:8" ht="50.1" customHeight="1" x14ac:dyDescent="0.25">
      <c r="A33" s="6">
        <f>COUNTA(B$9:$B33)</f>
        <v>0</v>
      </c>
      <c r="B33" s="7"/>
      <c r="C33" s="7"/>
      <c r="D33" s="7"/>
      <c r="E33" s="6">
        <f>SUMIF('E&amp;S'!$C:$C,$B33,'E&amp;S'!J:J)</f>
        <v>0</v>
      </c>
      <c r="F33" s="6">
        <f>SUMIF('E&amp;S'!$C:$C,$B33,'E&amp;S'!K:K)</f>
        <v>0</v>
      </c>
      <c r="G33" s="6">
        <f>SUMIF('E&amp;S'!$C:$C,$B33,'E&amp;S'!L:L)</f>
        <v>0</v>
      </c>
      <c r="H33" s="6">
        <f t="shared" si="0"/>
        <v>0</v>
      </c>
    </row>
    <row r="34" spans="1:8" ht="50.1" customHeight="1" x14ac:dyDescent="0.25">
      <c r="A34" s="6">
        <f>COUNTA(B$9:$B34)</f>
        <v>0</v>
      </c>
      <c r="B34" s="7"/>
      <c r="C34" s="7"/>
      <c r="D34" s="7"/>
      <c r="E34" s="6">
        <f>SUMIF('E&amp;S'!$C:$C,$B34,'E&amp;S'!J:J)</f>
        <v>0</v>
      </c>
      <c r="F34" s="6">
        <f>SUMIF('E&amp;S'!$C:$C,$B34,'E&amp;S'!K:K)</f>
        <v>0</v>
      </c>
      <c r="G34" s="6">
        <f>SUMIF('E&amp;S'!$C:$C,$B34,'E&amp;S'!L:L)</f>
        <v>0</v>
      </c>
      <c r="H34" s="6">
        <f t="shared" si="0"/>
        <v>0</v>
      </c>
    </row>
    <row r="35" spans="1:8" ht="50.1" customHeight="1" x14ac:dyDescent="0.25">
      <c r="A35" s="6">
        <f>COUNTA(B$9:$B35)</f>
        <v>0</v>
      </c>
      <c r="B35" s="7"/>
      <c r="C35" s="7"/>
      <c r="D35" s="7"/>
      <c r="E35" s="6">
        <f>SUMIF('E&amp;S'!$C:$C,$B35,'E&amp;S'!J:J)</f>
        <v>0</v>
      </c>
      <c r="F35" s="6">
        <f>SUMIF('E&amp;S'!$C:$C,$B35,'E&amp;S'!K:K)</f>
        <v>0</v>
      </c>
      <c r="G35" s="6">
        <f>SUMIF('E&amp;S'!$C:$C,$B35,'E&amp;S'!L:L)</f>
        <v>0</v>
      </c>
      <c r="H35" s="6">
        <f t="shared" si="0"/>
        <v>0</v>
      </c>
    </row>
    <row r="36" spans="1:8" ht="50.1" customHeight="1" x14ac:dyDescent="0.25">
      <c r="A36" s="6">
        <f>COUNTA(B$9:$B36)</f>
        <v>0</v>
      </c>
      <c r="B36" s="7"/>
      <c r="C36" s="7"/>
      <c r="D36" s="7"/>
      <c r="E36" s="6">
        <f>SUMIF('E&amp;S'!$C:$C,$B36,'E&amp;S'!J:J)</f>
        <v>0</v>
      </c>
      <c r="F36" s="6">
        <f>SUMIF('E&amp;S'!$C:$C,$B36,'E&amp;S'!K:K)</f>
        <v>0</v>
      </c>
      <c r="G36" s="6">
        <f>SUMIF('E&amp;S'!$C:$C,$B36,'E&amp;S'!L:L)</f>
        <v>0</v>
      </c>
      <c r="H36" s="6">
        <f t="shared" si="0"/>
        <v>0</v>
      </c>
    </row>
    <row r="37" spans="1:8" ht="50.1" customHeight="1" x14ac:dyDescent="0.25">
      <c r="A37" s="6">
        <f>COUNTA(B$9:$B37)</f>
        <v>0</v>
      </c>
      <c r="B37" s="7"/>
      <c r="C37" s="7"/>
      <c r="D37" s="7"/>
      <c r="E37" s="6">
        <f>SUMIF('E&amp;S'!$C:$C,$B37,'E&amp;S'!J:J)</f>
        <v>0</v>
      </c>
      <c r="F37" s="6">
        <f>SUMIF('E&amp;S'!$C:$C,$B37,'E&amp;S'!K:K)</f>
        <v>0</v>
      </c>
      <c r="G37" s="6">
        <f>SUMIF('E&amp;S'!$C:$C,$B37,'E&amp;S'!L:L)</f>
        <v>0</v>
      </c>
      <c r="H37" s="6">
        <f t="shared" si="0"/>
        <v>0</v>
      </c>
    </row>
    <row r="38" spans="1:8" ht="50.1" customHeight="1" x14ac:dyDescent="0.25">
      <c r="A38" s="6">
        <f>COUNTA(B$9:$B38)</f>
        <v>0</v>
      </c>
      <c r="B38" s="7"/>
      <c r="C38" s="7"/>
      <c r="D38" s="7"/>
      <c r="E38" s="6">
        <f>SUMIF('E&amp;S'!$C:$C,$B38,'E&amp;S'!J:J)</f>
        <v>0</v>
      </c>
      <c r="F38" s="6">
        <f>SUMIF('E&amp;S'!$C:$C,$B38,'E&amp;S'!K:K)</f>
        <v>0</v>
      </c>
      <c r="G38" s="6">
        <f>SUMIF('E&amp;S'!$C:$C,$B38,'E&amp;S'!L:L)</f>
        <v>0</v>
      </c>
      <c r="H38" s="6">
        <f t="shared" si="0"/>
        <v>0</v>
      </c>
    </row>
    <row r="39" spans="1:8" ht="50.1" customHeight="1" x14ac:dyDescent="0.25">
      <c r="A39" s="6">
        <f>COUNTA(B$9:$B39)</f>
        <v>0</v>
      </c>
      <c r="B39" s="7"/>
      <c r="C39" s="7"/>
      <c r="D39" s="7"/>
      <c r="E39" s="6">
        <f>SUMIF('E&amp;S'!$C:$C,$B39,'E&amp;S'!J:J)</f>
        <v>0</v>
      </c>
      <c r="F39" s="6">
        <f>SUMIF('E&amp;S'!$C:$C,$B39,'E&amp;S'!K:K)</f>
        <v>0</v>
      </c>
      <c r="G39" s="6">
        <f>SUMIF('E&amp;S'!$C:$C,$B39,'E&amp;S'!L:L)</f>
        <v>0</v>
      </c>
      <c r="H39" s="6">
        <f t="shared" si="0"/>
        <v>0</v>
      </c>
    </row>
    <row r="40" spans="1:8" ht="50.1" customHeight="1" x14ac:dyDescent="0.25">
      <c r="A40" s="6">
        <f>COUNTA(B$9:$B40)</f>
        <v>0</v>
      </c>
      <c r="B40" s="7"/>
      <c r="C40" s="7"/>
      <c r="D40" s="7"/>
      <c r="E40" s="6">
        <f>SUMIF('E&amp;S'!$C:$C,$B40,'E&amp;S'!J:J)</f>
        <v>0</v>
      </c>
      <c r="F40" s="6">
        <f>SUMIF('E&amp;S'!$C:$C,$B40,'E&amp;S'!K:K)</f>
        <v>0</v>
      </c>
      <c r="G40" s="6">
        <f>SUMIF('E&amp;S'!$C:$C,$B40,'E&amp;S'!L:L)</f>
        <v>0</v>
      </c>
      <c r="H40" s="6">
        <f t="shared" si="0"/>
        <v>0</v>
      </c>
    </row>
    <row r="41" spans="1:8" ht="50.1" customHeight="1" x14ac:dyDescent="0.25">
      <c r="A41" s="6">
        <f>COUNTA(B$9:$B41)</f>
        <v>0</v>
      </c>
      <c r="B41" s="7"/>
      <c r="C41" s="7"/>
      <c r="D41" s="7"/>
      <c r="E41" s="6">
        <f>SUMIF('E&amp;S'!$C:$C,$B41,'E&amp;S'!J:J)</f>
        <v>0</v>
      </c>
      <c r="F41" s="6">
        <f>SUMIF('E&amp;S'!$C:$C,$B41,'E&amp;S'!K:K)</f>
        <v>0</v>
      </c>
      <c r="G41" s="6">
        <f>SUMIF('E&amp;S'!$C:$C,$B41,'E&amp;S'!L:L)</f>
        <v>0</v>
      </c>
      <c r="H41" s="6">
        <f t="shared" si="0"/>
        <v>0</v>
      </c>
    </row>
    <row r="42" spans="1:8" ht="50.1" customHeight="1" x14ac:dyDescent="0.25">
      <c r="A42" s="6">
        <f>COUNTA(B$9:$B42)</f>
        <v>0</v>
      </c>
      <c r="B42" s="7"/>
      <c r="C42" s="7"/>
      <c r="D42" s="7"/>
      <c r="E42" s="6">
        <f>SUMIF('E&amp;S'!$C:$C,$B42,'E&amp;S'!J:J)</f>
        <v>0</v>
      </c>
      <c r="F42" s="6">
        <f>SUMIF('E&amp;S'!$C:$C,$B42,'E&amp;S'!K:K)</f>
        <v>0</v>
      </c>
      <c r="G42" s="6">
        <f>SUMIF('E&amp;S'!$C:$C,$B42,'E&amp;S'!L:L)</f>
        <v>0</v>
      </c>
      <c r="H42" s="6">
        <f t="shared" si="0"/>
        <v>0</v>
      </c>
    </row>
    <row r="43" spans="1:8" ht="50.1" customHeight="1" x14ac:dyDescent="0.25">
      <c r="A43" s="6">
        <f>COUNTA(B$9:$B43)</f>
        <v>0</v>
      </c>
      <c r="B43" s="7"/>
      <c r="C43" s="7"/>
      <c r="D43" s="7"/>
      <c r="E43" s="6">
        <f>SUMIF('E&amp;S'!$C:$C,$B43,'E&amp;S'!J:J)</f>
        <v>0</v>
      </c>
      <c r="F43" s="6">
        <f>SUMIF('E&amp;S'!$C:$C,$B43,'E&amp;S'!K:K)</f>
        <v>0</v>
      </c>
      <c r="G43" s="6">
        <f>SUMIF('E&amp;S'!$C:$C,$B43,'E&amp;S'!L:L)</f>
        <v>0</v>
      </c>
      <c r="H43" s="6">
        <f t="shared" si="0"/>
        <v>0</v>
      </c>
    </row>
    <row r="44" spans="1:8" ht="50.1" customHeight="1" x14ac:dyDescent="0.25">
      <c r="A44" s="6">
        <f>COUNTA(B$9:$B44)</f>
        <v>0</v>
      </c>
      <c r="B44" s="7"/>
      <c r="C44" s="7"/>
      <c r="D44" s="7"/>
      <c r="E44" s="6">
        <f>SUMIF('E&amp;S'!$C:$C,$B44,'E&amp;S'!J:J)</f>
        <v>0</v>
      </c>
      <c r="F44" s="6">
        <f>SUMIF('E&amp;S'!$C:$C,$B44,'E&amp;S'!K:K)</f>
        <v>0</v>
      </c>
      <c r="G44" s="6">
        <f>SUMIF('E&amp;S'!$C:$C,$B44,'E&amp;S'!L:L)</f>
        <v>0</v>
      </c>
      <c r="H44" s="6">
        <f t="shared" si="0"/>
        <v>0</v>
      </c>
    </row>
    <row r="45" spans="1:8" ht="50.1" customHeight="1" x14ac:dyDescent="0.25">
      <c r="A45" s="6">
        <f>COUNTA(B$9:$B45)</f>
        <v>0</v>
      </c>
      <c r="B45" s="7"/>
      <c r="C45" s="7"/>
      <c r="D45" s="7"/>
      <c r="E45" s="6">
        <f>SUMIF('E&amp;S'!$C:$C,$B45,'E&amp;S'!J:J)</f>
        <v>0</v>
      </c>
      <c r="F45" s="6">
        <f>SUMIF('E&amp;S'!$C:$C,$B45,'E&amp;S'!K:K)</f>
        <v>0</v>
      </c>
      <c r="G45" s="6">
        <f>SUMIF('E&amp;S'!$C:$C,$B45,'E&amp;S'!L:L)</f>
        <v>0</v>
      </c>
      <c r="H45" s="6">
        <f t="shared" si="0"/>
        <v>0</v>
      </c>
    </row>
    <row r="46" spans="1:8" ht="50.1" customHeight="1" x14ac:dyDescent="0.25">
      <c r="A46" s="6">
        <f>COUNTA(B$9:$B46)</f>
        <v>0</v>
      </c>
      <c r="B46" s="7"/>
      <c r="C46" s="7"/>
      <c r="D46" s="7"/>
      <c r="E46" s="6">
        <f>SUMIF('E&amp;S'!$C:$C,$B46,'E&amp;S'!J:J)</f>
        <v>0</v>
      </c>
      <c r="F46" s="6">
        <f>SUMIF('E&amp;S'!$C:$C,$B46,'E&amp;S'!K:K)</f>
        <v>0</v>
      </c>
      <c r="G46" s="6">
        <f>SUMIF('E&amp;S'!$C:$C,$B46,'E&amp;S'!L:L)</f>
        <v>0</v>
      </c>
      <c r="H46" s="6">
        <f t="shared" si="0"/>
        <v>0</v>
      </c>
    </row>
    <row r="47" spans="1:8" ht="50.1" customHeight="1" x14ac:dyDescent="0.25">
      <c r="A47" s="6">
        <f>COUNTA(B$9:$B47)</f>
        <v>0</v>
      </c>
      <c r="B47" s="7"/>
      <c r="C47" s="7"/>
      <c r="D47" s="7"/>
      <c r="E47" s="6">
        <f>SUMIF('E&amp;S'!$C:$C,$B47,'E&amp;S'!J:J)</f>
        <v>0</v>
      </c>
      <c r="F47" s="6">
        <f>SUMIF('E&amp;S'!$C:$C,$B47,'E&amp;S'!K:K)</f>
        <v>0</v>
      </c>
      <c r="G47" s="6">
        <f>SUMIF('E&amp;S'!$C:$C,$B47,'E&amp;S'!L:L)</f>
        <v>0</v>
      </c>
      <c r="H47" s="6">
        <f t="shared" si="0"/>
        <v>0</v>
      </c>
    </row>
    <row r="48" spans="1:8" ht="50.1" customHeight="1" x14ac:dyDescent="0.25">
      <c r="A48" s="6">
        <f>COUNTA(B$9:$B48)</f>
        <v>0</v>
      </c>
      <c r="B48" s="7"/>
      <c r="C48" s="7"/>
      <c r="D48" s="7"/>
      <c r="E48" s="6">
        <f>SUMIF('E&amp;S'!$C:$C,$B48,'E&amp;S'!J:J)</f>
        <v>0</v>
      </c>
      <c r="F48" s="6">
        <f>SUMIF('E&amp;S'!$C:$C,$B48,'E&amp;S'!K:K)</f>
        <v>0</v>
      </c>
      <c r="G48" s="6">
        <f>SUMIF('E&amp;S'!$C:$C,$B48,'E&amp;S'!L:L)</f>
        <v>0</v>
      </c>
      <c r="H48" s="6">
        <f t="shared" si="0"/>
        <v>0</v>
      </c>
    </row>
    <row r="49" spans="1:8" ht="50.1" customHeight="1" x14ac:dyDescent="0.25">
      <c r="A49" s="6">
        <f>COUNTA(B$9:$B49)</f>
        <v>0</v>
      </c>
      <c r="B49" s="7"/>
      <c r="C49" s="7"/>
      <c r="D49" s="7"/>
      <c r="E49" s="6">
        <f>SUMIF('E&amp;S'!$C:$C,$B49,'E&amp;S'!J:J)</f>
        <v>0</v>
      </c>
      <c r="F49" s="6">
        <f>SUMIF('E&amp;S'!$C:$C,$B49,'E&amp;S'!K:K)</f>
        <v>0</v>
      </c>
      <c r="G49" s="6">
        <f>SUMIF('E&amp;S'!$C:$C,$B49,'E&amp;S'!L:L)</f>
        <v>0</v>
      </c>
      <c r="H49" s="6">
        <f t="shared" si="0"/>
        <v>0</v>
      </c>
    </row>
    <row r="50" spans="1:8" ht="50.1" customHeight="1" x14ac:dyDescent="0.25">
      <c r="A50" s="6">
        <f>COUNTA(B$9:$B50)</f>
        <v>0</v>
      </c>
      <c r="B50" s="7"/>
      <c r="C50" s="7"/>
      <c r="D50" s="7"/>
      <c r="E50" s="6">
        <f>SUMIF('E&amp;S'!$C:$C,$B50,'E&amp;S'!J:J)</f>
        <v>0</v>
      </c>
      <c r="F50" s="6">
        <f>SUMIF('E&amp;S'!$C:$C,$B50,'E&amp;S'!K:K)</f>
        <v>0</v>
      </c>
      <c r="G50" s="6">
        <f>SUMIF('E&amp;S'!$C:$C,$B50,'E&amp;S'!L:L)</f>
        <v>0</v>
      </c>
      <c r="H50" s="6">
        <f t="shared" si="0"/>
        <v>0</v>
      </c>
    </row>
    <row r="51" spans="1:8" ht="50.1" customHeight="1" x14ac:dyDescent="0.25">
      <c r="A51" s="6">
        <f>COUNTA(B$9:$B51)</f>
        <v>0</v>
      </c>
      <c r="B51" s="7"/>
      <c r="C51" s="7"/>
      <c r="D51" s="7"/>
      <c r="E51" s="6">
        <f>SUMIF('E&amp;S'!$C:$C,$B51,'E&amp;S'!J:J)</f>
        <v>0</v>
      </c>
      <c r="F51" s="6">
        <f>SUMIF('E&amp;S'!$C:$C,$B51,'E&amp;S'!K:K)</f>
        <v>0</v>
      </c>
      <c r="G51" s="6">
        <f>SUMIF('E&amp;S'!$C:$C,$B51,'E&amp;S'!L:L)</f>
        <v>0</v>
      </c>
      <c r="H51" s="6">
        <f t="shared" si="0"/>
        <v>0</v>
      </c>
    </row>
    <row r="52" spans="1:8" ht="50.1" customHeight="1" x14ac:dyDescent="0.25">
      <c r="A52" s="6">
        <f>COUNTA(B$9:$B52)</f>
        <v>0</v>
      </c>
      <c r="B52" s="6"/>
      <c r="C52" s="6"/>
      <c r="D52" s="7"/>
      <c r="E52" s="6">
        <f>SUMIF('E&amp;S'!$C:$C,$B52,'E&amp;S'!J:J)</f>
        <v>0</v>
      </c>
      <c r="F52" s="6">
        <f>SUMIF('E&amp;S'!$C:$C,$B52,'E&amp;S'!K:K)</f>
        <v>0</v>
      </c>
      <c r="G52" s="6">
        <f>SUMIF('E&amp;S'!$C:$C,$B52,'E&amp;S'!L:L)</f>
        <v>0</v>
      </c>
      <c r="H52" s="6">
        <f t="shared" si="0"/>
        <v>0</v>
      </c>
    </row>
    <row r="53" spans="1:8" ht="50.1" customHeight="1" x14ac:dyDescent="0.25">
      <c r="A53" s="6">
        <f>COUNTA(B$9:$B53)</f>
        <v>0</v>
      </c>
      <c r="B53" s="6"/>
      <c r="C53" s="7"/>
      <c r="D53" s="7"/>
      <c r="E53" s="6">
        <f>SUMIF('E&amp;S'!$C:$C,$B53,'E&amp;S'!J:J)</f>
        <v>0</v>
      </c>
      <c r="F53" s="6">
        <f>SUMIF('E&amp;S'!$C:$C,$B53,'E&amp;S'!K:K)</f>
        <v>0</v>
      </c>
      <c r="G53" s="6">
        <f>SUMIF('E&amp;S'!$C:$C,$B53,'E&amp;S'!L:L)</f>
        <v>0</v>
      </c>
      <c r="H53" s="6">
        <f t="shared" si="0"/>
        <v>0</v>
      </c>
    </row>
    <row r="54" spans="1:8" ht="50.1" customHeight="1" x14ac:dyDescent="0.25">
      <c r="A54" s="6">
        <f>COUNTA(B$9:$B54)</f>
        <v>0</v>
      </c>
      <c r="B54" s="7"/>
      <c r="C54" s="7"/>
      <c r="D54" s="7"/>
      <c r="E54" s="6">
        <f>SUMIF('E&amp;S'!$C:$C,$B54,'E&amp;S'!J:J)</f>
        <v>0</v>
      </c>
      <c r="F54" s="6">
        <f>SUMIF('E&amp;S'!$C:$C,$B54,'E&amp;S'!K:K)</f>
        <v>0</v>
      </c>
      <c r="G54" s="6">
        <f>SUMIF('E&amp;S'!$C:$C,$B54,'E&amp;S'!L:L)</f>
        <v>0</v>
      </c>
      <c r="H54" s="6">
        <f t="shared" si="0"/>
        <v>0</v>
      </c>
    </row>
  </sheetData>
  <protectedRanges>
    <protectedRange sqref="B8" name="Rango1"/>
  </protectedRanges>
  <mergeCells count="8">
    <mergeCell ref="G1:H3"/>
    <mergeCell ref="E1:F1"/>
    <mergeCell ref="E2:F2"/>
    <mergeCell ref="E3:F3"/>
    <mergeCell ref="A1:B3"/>
    <mergeCell ref="C1:D1"/>
    <mergeCell ref="C2:D2"/>
    <mergeCell ref="C3:D3"/>
  </mergeCell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C80A0-0C64-A046-A7FB-A650D03DD7FC}">
  <dimension ref="A1:I62"/>
  <sheetViews>
    <sheetView workbookViewId="0">
      <selection activeCell="A15" sqref="A15:I20"/>
    </sheetView>
  </sheetViews>
  <sheetFormatPr baseColWidth="10" defaultColWidth="11.42578125" defaultRowHeight="15" x14ac:dyDescent="0.25"/>
  <sheetData>
    <row r="1" spans="1:9" ht="20.100000000000001" customHeight="1" thickBot="1" x14ac:dyDescent="0.3">
      <c r="A1" s="31" t="s">
        <v>18</v>
      </c>
      <c r="B1" s="31"/>
      <c r="C1" s="31"/>
      <c r="D1" s="31"/>
      <c r="E1" s="31"/>
      <c r="F1" s="31"/>
      <c r="G1" s="31"/>
      <c r="H1" s="31"/>
      <c r="I1" s="31"/>
    </row>
    <row r="2" spans="1:9" ht="20.100000000000001" customHeight="1" x14ac:dyDescent="0.25">
      <c r="A2" s="32" t="s">
        <v>19</v>
      </c>
      <c r="B2" s="33"/>
      <c r="C2" s="33"/>
      <c r="D2" s="33"/>
      <c r="E2" s="33"/>
      <c r="F2" s="33"/>
      <c r="G2" s="33"/>
      <c r="H2" s="33"/>
      <c r="I2" s="34"/>
    </row>
    <row r="3" spans="1:9" ht="15.95" customHeight="1" x14ac:dyDescent="0.25">
      <c r="A3" s="35" t="s">
        <v>20</v>
      </c>
      <c r="B3" s="36"/>
      <c r="C3" s="36"/>
      <c r="D3" s="36"/>
      <c r="E3" s="36"/>
      <c r="F3" s="36"/>
      <c r="G3" s="36"/>
      <c r="H3" s="36"/>
      <c r="I3" s="37"/>
    </row>
    <row r="4" spans="1:9" ht="15.95" customHeight="1" x14ac:dyDescent="0.25">
      <c r="A4" s="35"/>
      <c r="B4" s="36"/>
      <c r="C4" s="36"/>
      <c r="D4" s="36"/>
      <c r="E4" s="36"/>
      <c r="F4" s="36"/>
      <c r="G4" s="36"/>
      <c r="H4" s="36"/>
      <c r="I4" s="37"/>
    </row>
    <row r="5" spans="1:9" ht="15.95" customHeight="1" x14ac:dyDescent="0.25">
      <c r="A5" s="35"/>
      <c r="B5" s="36"/>
      <c r="C5" s="36"/>
      <c r="D5" s="36"/>
      <c r="E5" s="36"/>
      <c r="F5" s="36"/>
      <c r="G5" s="36"/>
      <c r="H5" s="36"/>
      <c r="I5" s="37"/>
    </row>
    <row r="6" spans="1:9" ht="15.95" customHeight="1" x14ac:dyDescent="0.25">
      <c r="A6" s="35"/>
      <c r="B6" s="36"/>
      <c r="C6" s="36"/>
      <c r="D6" s="36"/>
      <c r="E6" s="36"/>
      <c r="F6" s="36"/>
      <c r="G6" s="36"/>
      <c r="H6" s="36"/>
      <c r="I6" s="37"/>
    </row>
    <row r="7" spans="1:9" ht="15.95" customHeight="1" x14ac:dyDescent="0.25">
      <c r="A7" s="35"/>
      <c r="B7" s="36"/>
      <c r="C7" s="36"/>
      <c r="D7" s="36"/>
      <c r="E7" s="36"/>
      <c r="F7" s="36"/>
      <c r="G7" s="36"/>
      <c r="H7" s="36"/>
      <c r="I7" s="37"/>
    </row>
    <row r="8" spans="1:9" ht="15.95" customHeight="1" thickBot="1" x14ac:dyDescent="0.3">
      <c r="A8" s="38"/>
      <c r="B8" s="39"/>
      <c r="C8" s="39"/>
      <c r="D8" s="39"/>
      <c r="E8" s="39"/>
      <c r="F8" s="39"/>
      <c r="G8" s="39"/>
      <c r="H8" s="39"/>
      <c r="I8" s="40"/>
    </row>
    <row r="9" spans="1:9" ht="15.95" customHeight="1" x14ac:dyDescent="0.25">
      <c r="A9" s="41" t="s">
        <v>21</v>
      </c>
      <c r="B9" s="42"/>
      <c r="C9" s="42"/>
      <c r="D9" s="42"/>
      <c r="E9" s="42"/>
      <c r="F9" s="42"/>
      <c r="G9" s="42"/>
      <c r="H9" s="42"/>
      <c r="I9" s="43"/>
    </row>
    <row r="10" spans="1:9" ht="15.95" customHeight="1" x14ac:dyDescent="0.25">
      <c r="A10" s="44"/>
      <c r="B10" s="45"/>
      <c r="C10" s="45"/>
      <c r="D10" s="45"/>
      <c r="E10" s="45"/>
      <c r="F10" s="45"/>
      <c r="G10" s="45"/>
      <c r="H10" s="45"/>
      <c r="I10" s="46"/>
    </row>
    <row r="11" spans="1:9" ht="15.95" customHeight="1" x14ac:dyDescent="0.25">
      <c r="A11" s="44"/>
      <c r="B11" s="45"/>
      <c r="C11" s="45"/>
      <c r="D11" s="45"/>
      <c r="E11" s="45"/>
      <c r="F11" s="45"/>
      <c r="G11" s="45"/>
      <c r="H11" s="45"/>
      <c r="I11" s="46"/>
    </row>
    <row r="12" spans="1:9" ht="15.95" customHeight="1" x14ac:dyDescent="0.25">
      <c r="A12" s="44"/>
      <c r="B12" s="45"/>
      <c r="C12" s="45"/>
      <c r="D12" s="45"/>
      <c r="E12" s="45"/>
      <c r="F12" s="45"/>
      <c r="G12" s="45"/>
      <c r="H12" s="45"/>
      <c r="I12" s="46"/>
    </row>
    <row r="13" spans="1:9" ht="15.95" customHeight="1" x14ac:dyDescent="0.25">
      <c r="A13" s="44"/>
      <c r="B13" s="45"/>
      <c r="C13" s="45"/>
      <c r="D13" s="45"/>
      <c r="E13" s="45"/>
      <c r="F13" s="45"/>
      <c r="G13" s="45"/>
      <c r="H13" s="45"/>
      <c r="I13" s="46"/>
    </row>
    <row r="14" spans="1:9" ht="15.95" customHeight="1" x14ac:dyDescent="0.25">
      <c r="A14" s="44"/>
      <c r="B14" s="45"/>
      <c r="C14" s="45"/>
      <c r="D14" s="45"/>
      <c r="E14" s="45"/>
      <c r="F14" s="45"/>
      <c r="G14" s="45"/>
      <c r="H14" s="45"/>
      <c r="I14" s="46"/>
    </row>
    <row r="15" spans="1:9" ht="15.95" customHeight="1" x14ac:dyDescent="0.25">
      <c r="A15" s="44" t="s">
        <v>22</v>
      </c>
      <c r="B15" s="45"/>
      <c r="C15" s="45"/>
      <c r="D15" s="45"/>
      <c r="E15" s="45"/>
      <c r="F15" s="45"/>
      <c r="G15" s="45"/>
      <c r="H15" s="45"/>
      <c r="I15" s="46"/>
    </row>
    <row r="16" spans="1:9" ht="15.95" customHeight="1" x14ac:dyDescent="0.25">
      <c r="A16" s="44"/>
      <c r="B16" s="45"/>
      <c r="C16" s="45"/>
      <c r="D16" s="45"/>
      <c r="E16" s="45"/>
      <c r="F16" s="45"/>
      <c r="G16" s="45"/>
      <c r="H16" s="45"/>
      <c r="I16" s="46"/>
    </row>
    <row r="17" spans="1:9" ht="15.95" customHeight="1" x14ac:dyDescent="0.25">
      <c r="A17" s="44"/>
      <c r="B17" s="45"/>
      <c r="C17" s="45"/>
      <c r="D17" s="45"/>
      <c r="E17" s="45"/>
      <c r="F17" s="45"/>
      <c r="G17" s="45"/>
      <c r="H17" s="45"/>
      <c r="I17" s="46"/>
    </row>
    <row r="18" spans="1:9" ht="15.95" customHeight="1" x14ac:dyDescent="0.25">
      <c r="A18" s="44"/>
      <c r="B18" s="45"/>
      <c r="C18" s="45"/>
      <c r="D18" s="45"/>
      <c r="E18" s="45"/>
      <c r="F18" s="45"/>
      <c r="G18" s="45"/>
      <c r="H18" s="45"/>
      <c r="I18" s="46"/>
    </row>
    <row r="19" spans="1:9" ht="15.95" customHeight="1" x14ac:dyDescent="0.25">
      <c r="A19" s="44"/>
      <c r="B19" s="45"/>
      <c r="C19" s="45"/>
      <c r="D19" s="45"/>
      <c r="E19" s="45"/>
      <c r="F19" s="45"/>
      <c r="G19" s="45"/>
      <c r="H19" s="45"/>
      <c r="I19" s="46"/>
    </row>
    <row r="20" spans="1:9" ht="15.95" customHeight="1" x14ac:dyDescent="0.25">
      <c r="A20" s="44"/>
      <c r="B20" s="45"/>
      <c r="C20" s="45"/>
      <c r="D20" s="45"/>
      <c r="E20" s="45"/>
      <c r="F20" s="45"/>
      <c r="G20" s="45"/>
      <c r="H20" s="45"/>
      <c r="I20" s="46"/>
    </row>
    <row r="21" spans="1:9" ht="15.95" customHeight="1" x14ac:dyDescent="0.25">
      <c r="A21" s="44" t="s">
        <v>23</v>
      </c>
      <c r="B21" s="45"/>
      <c r="C21" s="45"/>
      <c r="D21" s="45"/>
      <c r="E21" s="45"/>
      <c r="F21" s="45"/>
      <c r="G21" s="45"/>
      <c r="H21" s="45"/>
      <c r="I21" s="46"/>
    </row>
    <row r="22" spans="1:9" ht="15.95" customHeight="1" x14ac:dyDescent="0.25">
      <c r="A22" s="44"/>
      <c r="B22" s="45"/>
      <c r="C22" s="45"/>
      <c r="D22" s="45"/>
      <c r="E22" s="45"/>
      <c r="F22" s="45"/>
      <c r="G22" s="45"/>
      <c r="H22" s="45"/>
      <c r="I22" s="46"/>
    </row>
    <row r="23" spans="1:9" ht="15.95" customHeight="1" x14ac:dyDescent="0.25">
      <c r="A23" s="44"/>
      <c r="B23" s="45"/>
      <c r="C23" s="45"/>
      <c r="D23" s="45"/>
      <c r="E23" s="45"/>
      <c r="F23" s="45"/>
      <c r="G23" s="45"/>
      <c r="H23" s="45"/>
      <c r="I23" s="46"/>
    </row>
    <row r="24" spans="1:9" ht="15.95" customHeight="1" x14ac:dyDescent="0.25">
      <c r="A24" s="44"/>
      <c r="B24" s="45"/>
      <c r="C24" s="45"/>
      <c r="D24" s="45"/>
      <c r="E24" s="45"/>
      <c r="F24" s="45"/>
      <c r="G24" s="45"/>
      <c r="H24" s="45"/>
      <c r="I24" s="46"/>
    </row>
    <row r="25" spans="1:9" ht="15.95" customHeight="1" x14ac:dyDescent="0.25">
      <c r="A25" s="44"/>
      <c r="B25" s="45"/>
      <c r="C25" s="45"/>
      <c r="D25" s="45"/>
      <c r="E25" s="45"/>
      <c r="F25" s="45"/>
      <c r="G25" s="45"/>
      <c r="H25" s="45"/>
      <c r="I25" s="46"/>
    </row>
    <row r="26" spans="1:9" ht="15.95" customHeight="1" x14ac:dyDescent="0.25">
      <c r="A26" s="44"/>
      <c r="B26" s="45"/>
      <c r="C26" s="45"/>
      <c r="D26" s="45"/>
      <c r="E26" s="45"/>
      <c r="F26" s="45"/>
      <c r="G26" s="45"/>
      <c r="H26" s="45"/>
      <c r="I26" s="46"/>
    </row>
    <row r="27" spans="1:9" ht="15.95" customHeight="1" x14ac:dyDescent="0.25">
      <c r="A27" s="44" t="s">
        <v>24</v>
      </c>
      <c r="B27" s="45"/>
      <c r="C27" s="45"/>
      <c r="D27" s="45"/>
      <c r="E27" s="45"/>
      <c r="F27" s="45"/>
      <c r="G27" s="45"/>
      <c r="H27" s="45"/>
      <c r="I27" s="46"/>
    </row>
    <row r="28" spans="1:9" ht="15.95" customHeight="1" x14ac:dyDescent="0.25">
      <c r="A28" s="44"/>
      <c r="B28" s="45"/>
      <c r="C28" s="45"/>
      <c r="D28" s="45"/>
      <c r="E28" s="45"/>
      <c r="F28" s="45"/>
      <c r="G28" s="45"/>
      <c r="H28" s="45"/>
      <c r="I28" s="46"/>
    </row>
    <row r="29" spans="1:9" ht="15.95" customHeight="1" x14ac:dyDescent="0.25">
      <c r="A29" s="44"/>
      <c r="B29" s="45"/>
      <c r="C29" s="45"/>
      <c r="D29" s="45"/>
      <c r="E29" s="45"/>
      <c r="F29" s="45"/>
      <c r="G29" s="45"/>
      <c r="H29" s="45"/>
      <c r="I29" s="46"/>
    </row>
    <row r="30" spans="1:9" ht="15.95" customHeight="1" x14ac:dyDescent="0.25">
      <c r="A30" s="44"/>
      <c r="B30" s="45"/>
      <c r="C30" s="45"/>
      <c r="D30" s="45"/>
      <c r="E30" s="45"/>
      <c r="F30" s="45"/>
      <c r="G30" s="45"/>
      <c r="H30" s="45"/>
      <c r="I30" s="46"/>
    </row>
    <row r="31" spans="1:9" ht="15.95" customHeight="1" x14ac:dyDescent="0.25">
      <c r="A31" s="44"/>
      <c r="B31" s="45"/>
      <c r="C31" s="45"/>
      <c r="D31" s="45"/>
      <c r="E31" s="45"/>
      <c r="F31" s="45"/>
      <c r="G31" s="45"/>
      <c r="H31" s="45"/>
      <c r="I31" s="46"/>
    </row>
    <row r="32" spans="1:9" ht="15.95" customHeight="1" x14ac:dyDescent="0.25">
      <c r="A32" s="44"/>
      <c r="B32" s="45"/>
      <c r="C32" s="45"/>
      <c r="D32" s="45"/>
      <c r="E32" s="45"/>
      <c r="F32" s="45"/>
      <c r="G32" s="45"/>
      <c r="H32" s="45"/>
      <c r="I32" s="46"/>
    </row>
    <row r="33" spans="1:9" ht="15.95" customHeight="1" x14ac:dyDescent="0.25">
      <c r="A33" s="44" t="s">
        <v>25</v>
      </c>
      <c r="B33" s="45"/>
      <c r="C33" s="45"/>
      <c r="D33" s="45"/>
      <c r="E33" s="45"/>
      <c r="F33" s="45"/>
      <c r="G33" s="45"/>
      <c r="H33" s="45"/>
      <c r="I33" s="46"/>
    </row>
    <row r="34" spans="1:9" ht="15.95" customHeight="1" x14ac:dyDescent="0.25">
      <c r="A34" s="44"/>
      <c r="B34" s="45"/>
      <c r="C34" s="45"/>
      <c r="D34" s="45"/>
      <c r="E34" s="45"/>
      <c r="F34" s="45"/>
      <c r="G34" s="45"/>
      <c r="H34" s="45"/>
      <c r="I34" s="46"/>
    </row>
    <row r="35" spans="1:9" ht="15.95" customHeight="1" x14ac:dyDescent="0.25">
      <c r="A35" s="44"/>
      <c r="B35" s="45"/>
      <c r="C35" s="45"/>
      <c r="D35" s="45"/>
      <c r="E35" s="45"/>
      <c r="F35" s="45"/>
      <c r="G35" s="45"/>
      <c r="H35" s="45"/>
      <c r="I35" s="46"/>
    </row>
    <row r="36" spans="1:9" ht="15.95" customHeight="1" x14ac:dyDescent="0.25">
      <c r="A36" s="44"/>
      <c r="B36" s="45"/>
      <c r="C36" s="45"/>
      <c r="D36" s="45"/>
      <c r="E36" s="45"/>
      <c r="F36" s="45"/>
      <c r="G36" s="45"/>
      <c r="H36" s="45"/>
      <c r="I36" s="46"/>
    </row>
    <row r="37" spans="1:9" ht="15.95" customHeight="1" x14ac:dyDescent="0.25">
      <c r="A37" s="44"/>
      <c r="B37" s="45"/>
      <c r="C37" s="45"/>
      <c r="D37" s="45"/>
      <c r="E37" s="45"/>
      <c r="F37" s="45"/>
      <c r="G37" s="45"/>
      <c r="H37" s="45"/>
      <c r="I37" s="46"/>
    </row>
    <row r="38" spans="1:9" ht="15.95" customHeight="1" x14ac:dyDescent="0.25">
      <c r="A38" s="44"/>
      <c r="B38" s="45"/>
      <c r="C38" s="45"/>
      <c r="D38" s="45"/>
      <c r="E38" s="45"/>
      <c r="F38" s="45"/>
      <c r="G38" s="45"/>
      <c r="H38" s="45"/>
      <c r="I38" s="46"/>
    </row>
    <row r="39" spans="1:9" ht="15.95" customHeight="1" x14ac:dyDescent="0.25">
      <c r="A39" s="44" t="s">
        <v>26</v>
      </c>
      <c r="B39" s="45"/>
      <c r="C39" s="45"/>
      <c r="D39" s="45"/>
      <c r="E39" s="45"/>
      <c r="F39" s="45"/>
      <c r="G39" s="45"/>
      <c r="H39" s="45"/>
      <c r="I39" s="46"/>
    </row>
    <row r="40" spans="1:9" ht="15.95" customHeight="1" x14ac:dyDescent="0.25">
      <c r="A40" s="44"/>
      <c r="B40" s="45"/>
      <c r="C40" s="45"/>
      <c r="D40" s="45"/>
      <c r="E40" s="45"/>
      <c r="F40" s="45"/>
      <c r="G40" s="45"/>
      <c r="H40" s="45"/>
      <c r="I40" s="46"/>
    </row>
    <row r="41" spans="1:9" ht="15.95" customHeight="1" x14ac:dyDescent="0.25">
      <c r="A41" s="44"/>
      <c r="B41" s="45"/>
      <c r="C41" s="45"/>
      <c r="D41" s="45"/>
      <c r="E41" s="45"/>
      <c r="F41" s="45"/>
      <c r="G41" s="45"/>
      <c r="H41" s="45"/>
      <c r="I41" s="46"/>
    </row>
    <row r="42" spans="1:9" ht="15.95" customHeight="1" x14ac:dyDescent="0.25">
      <c r="A42" s="44"/>
      <c r="B42" s="45"/>
      <c r="C42" s="45"/>
      <c r="D42" s="45"/>
      <c r="E42" s="45"/>
      <c r="F42" s="45"/>
      <c r="G42" s="45"/>
      <c r="H42" s="45"/>
      <c r="I42" s="46"/>
    </row>
    <row r="43" spans="1:9" ht="15.95" customHeight="1" x14ac:dyDescent="0.25">
      <c r="A43" s="44"/>
      <c r="B43" s="45"/>
      <c r="C43" s="45"/>
      <c r="D43" s="45"/>
      <c r="E43" s="45"/>
      <c r="F43" s="45"/>
      <c r="G43" s="45"/>
      <c r="H43" s="45"/>
      <c r="I43" s="46"/>
    </row>
    <row r="44" spans="1:9" ht="15.95" customHeight="1" x14ac:dyDescent="0.25">
      <c r="A44" s="44"/>
      <c r="B44" s="45"/>
      <c r="C44" s="45"/>
      <c r="D44" s="45"/>
      <c r="E44" s="45"/>
      <c r="F44" s="45"/>
      <c r="G44" s="45"/>
      <c r="H44" s="45"/>
      <c r="I44" s="46"/>
    </row>
    <row r="45" spans="1:9" ht="15.95" customHeight="1" x14ac:dyDescent="0.25">
      <c r="A45" s="44" t="s">
        <v>27</v>
      </c>
      <c r="B45" s="45"/>
      <c r="C45" s="45"/>
      <c r="D45" s="45"/>
      <c r="E45" s="45"/>
      <c r="F45" s="45"/>
      <c r="G45" s="45"/>
      <c r="H45" s="45"/>
      <c r="I45" s="46"/>
    </row>
    <row r="46" spans="1:9" ht="15.95" customHeight="1" x14ac:dyDescent="0.25">
      <c r="A46" s="44"/>
      <c r="B46" s="45"/>
      <c r="C46" s="45"/>
      <c r="D46" s="45"/>
      <c r="E46" s="45"/>
      <c r="F46" s="45"/>
      <c r="G46" s="45"/>
      <c r="H46" s="45"/>
      <c r="I46" s="46"/>
    </row>
    <row r="47" spans="1:9" ht="15.95" customHeight="1" x14ac:dyDescent="0.25">
      <c r="A47" s="44"/>
      <c r="B47" s="45"/>
      <c r="C47" s="45"/>
      <c r="D47" s="45"/>
      <c r="E47" s="45"/>
      <c r="F47" s="45"/>
      <c r="G47" s="45"/>
      <c r="H47" s="45"/>
      <c r="I47" s="46"/>
    </row>
    <row r="48" spans="1:9" ht="15.95" customHeight="1" x14ac:dyDescent="0.25">
      <c r="A48" s="44"/>
      <c r="B48" s="45"/>
      <c r="C48" s="45"/>
      <c r="D48" s="45"/>
      <c r="E48" s="45"/>
      <c r="F48" s="45"/>
      <c r="G48" s="45"/>
      <c r="H48" s="45"/>
      <c r="I48" s="46"/>
    </row>
    <row r="49" spans="1:9" ht="15.95" customHeight="1" x14ac:dyDescent="0.25">
      <c r="A49" s="44"/>
      <c r="B49" s="45"/>
      <c r="C49" s="45"/>
      <c r="D49" s="45"/>
      <c r="E49" s="45"/>
      <c r="F49" s="45"/>
      <c r="G49" s="45"/>
      <c r="H49" s="45"/>
      <c r="I49" s="46"/>
    </row>
    <row r="50" spans="1:9" ht="15.95" customHeight="1" thickBot="1" x14ac:dyDescent="0.3">
      <c r="A50" s="47"/>
      <c r="B50" s="48"/>
      <c r="C50" s="48"/>
      <c r="D50" s="48"/>
      <c r="E50" s="48"/>
      <c r="F50" s="48"/>
      <c r="G50" s="48"/>
      <c r="H50" s="48"/>
      <c r="I50" s="49"/>
    </row>
    <row r="51" spans="1:9" ht="15.95" customHeight="1" x14ac:dyDescent="0.25">
      <c r="A51" s="44" t="s">
        <v>28</v>
      </c>
      <c r="B51" s="45"/>
      <c r="C51" s="45"/>
      <c r="D51" s="45"/>
      <c r="E51" s="45"/>
      <c r="F51" s="45"/>
      <c r="G51" s="45"/>
      <c r="H51" s="45"/>
      <c r="I51" s="46"/>
    </row>
    <row r="52" spans="1:9" ht="15.95" customHeight="1" x14ac:dyDescent="0.25">
      <c r="A52" s="44"/>
      <c r="B52" s="45"/>
      <c r="C52" s="45"/>
      <c r="D52" s="45"/>
      <c r="E52" s="45"/>
      <c r="F52" s="45"/>
      <c r="G52" s="45"/>
      <c r="H52" s="45"/>
      <c r="I52" s="46"/>
    </row>
    <row r="53" spans="1:9" ht="15.95" customHeight="1" x14ac:dyDescent="0.25">
      <c r="A53" s="44"/>
      <c r="B53" s="45"/>
      <c r="C53" s="45"/>
      <c r="D53" s="45"/>
      <c r="E53" s="45"/>
      <c r="F53" s="45"/>
      <c r="G53" s="45"/>
      <c r="H53" s="45"/>
      <c r="I53" s="46"/>
    </row>
    <row r="54" spans="1:9" ht="15.95" customHeight="1" x14ac:dyDescent="0.25">
      <c r="A54" s="44"/>
      <c r="B54" s="45"/>
      <c r="C54" s="45"/>
      <c r="D54" s="45"/>
      <c r="E54" s="45"/>
      <c r="F54" s="45"/>
      <c r="G54" s="45"/>
      <c r="H54" s="45"/>
      <c r="I54" s="46"/>
    </row>
    <row r="55" spans="1:9" ht="15.95" customHeight="1" x14ac:dyDescent="0.25">
      <c r="A55" s="44"/>
      <c r="B55" s="45"/>
      <c r="C55" s="45"/>
      <c r="D55" s="45"/>
      <c r="E55" s="45"/>
      <c r="F55" s="45"/>
      <c r="G55" s="45"/>
      <c r="H55" s="45"/>
      <c r="I55" s="46"/>
    </row>
    <row r="56" spans="1:9" ht="15.95" customHeight="1" thickBot="1" x14ac:dyDescent="0.3">
      <c r="A56" s="47"/>
      <c r="B56" s="48"/>
      <c r="C56" s="48"/>
      <c r="D56" s="48"/>
      <c r="E56" s="48"/>
      <c r="F56" s="48"/>
      <c r="G56" s="48"/>
      <c r="H56" s="48"/>
      <c r="I56" s="49"/>
    </row>
    <row r="57" spans="1:9" ht="15.95" customHeight="1" x14ac:dyDescent="0.25">
      <c r="A57" s="22" t="s">
        <v>29</v>
      </c>
      <c r="B57" s="23"/>
      <c r="C57" s="23"/>
      <c r="D57" s="23"/>
      <c r="E57" s="23"/>
      <c r="F57" s="23"/>
      <c r="G57" s="23"/>
      <c r="H57" s="23"/>
      <c r="I57" s="24"/>
    </row>
    <row r="58" spans="1:9" ht="15.95" customHeight="1" x14ac:dyDescent="0.25">
      <c r="A58" s="25"/>
      <c r="B58" s="26"/>
      <c r="C58" s="26"/>
      <c r="D58" s="26"/>
      <c r="E58" s="26"/>
      <c r="F58" s="26"/>
      <c r="G58" s="26"/>
      <c r="H58" s="26"/>
      <c r="I58" s="27"/>
    </row>
    <row r="59" spans="1:9" ht="15.95" customHeight="1" x14ac:dyDescent="0.25">
      <c r="A59" s="25"/>
      <c r="B59" s="26"/>
      <c r="C59" s="26"/>
      <c r="D59" s="26"/>
      <c r="E59" s="26"/>
      <c r="F59" s="26"/>
      <c r="G59" s="26"/>
      <c r="H59" s="26"/>
      <c r="I59" s="27"/>
    </row>
    <row r="60" spans="1:9" ht="15.95" customHeight="1" x14ac:dyDescent="0.25">
      <c r="A60" s="25"/>
      <c r="B60" s="26"/>
      <c r="C60" s="26"/>
      <c r="D60" s="26"/>
      <c r="E60" s="26"/>
      <c r="F60" s="26"/>
      <c r="G60" s="26"/>
      <c r="H60" s="26"/>
      <c r="I60" s="27"/>
    </row>
    <row r="61" spans="1:9" ht="15.95" customHeight="1" x14ac:dyDescent="0.25">
      <c r="A61" s="25"/>
      <c r="B61" s="26"/>
      <c r="C61" s="26"/>
      <c r="D61" s="26"/>
      <c r="E61" s="26"/>
      <c r="F61" s="26"/>
      <c r="G61" s="26"/>
      <c r="H61" s="26"/>
      <c r="I61" s="27"/>
    </row>
    <row r="62" spans="1:9" ht="15.95" customHeight="1" thickBot="1" x14ac:dyDescent="0.3">
      <c r="A62" s="28"/>
      <c r="B62" s="29"/>
      <c r="C62" s="29"/>
      <c r="D62" s="29"/>
      <c r="E62" s="29"/>
      <c r="F62" s="29"/>
      <c r="G62" s="29"/>
      <c r="H62" s="29"/>
      <c r="I62" s="30"/>
    </row>
  </sheetData>
  <mergeCells count="12">
    <mergeCell ref="A57:I62"/>
    <mergeCell ref="A1:I1"/>
    <mergeCell ref="A2:I2"/>
    <mergeCell ref="A3:I8"/>
    <mergeCell ref="A9:I14"/>
    <mergeCell ref="A15:I20"/>
    <mergeCell ref="A21:I26"/>
    <mergeCell ref="A27:I32"/>
    <mergeCell ref="A33:I38"/>
    <mergeCell ref="A39:I44"/>
    <mergeCell ref="A45:I50"/>
    <mergeCell ref="A51:I5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criptIds xmlns="http://schemas.microsoft.com/office/extensibility/maker/v1.0" id="script-ids-node-id">
  <scriptId id="ms-officescript%3A%2F%2Fonedrive_business_itemlink%2F01E3TY3U6CB5WL46TVMFALW7UKVPDCDXIR:ms-officescript%3A%2F%2Fonedrive_business_sharinglink%2Fu!aHR0cHM6Ly91ZGlzdHJpdGFsZWR1Y28tbXkuc2hhcmVwb2ludC5jb20vOnU6L2cvcGVyc29uYWwvanNjYW1hcmdvYl91ZGlzdHJpdGFsX2VkdV9jby9FY0lQYkw1NmRXRkF1MzZLcThZaDNSRUJNT3pQWGVpSnBpRGlraGJLQThaUUNB"/>
  <scriptId id="ms-officescript%3A%2F%2Fonedrive_business_itemlink%2F01E3TY3U7KCWZSINPVIVAJHQTNX27M3CLP:ms-officescript%3A%2F%2Fonedrive_business_sharinglink%2Fu!aHR0cHM6Ly91ZGlzdHJpdGFsZWR1Y28tbXkuc2hhcmVwb2ludC5jb20vOnU6L2cvcGVyc29uYWwvanNjYW1hcmdvYl91ZGlzdHJpdGFsX2VkdV9jby9FZW9Wc3lRMTlVVkFrOEp0dnI3TmlXOEIwWVYtVnBTZ2hrUE4wUU50ckxvd0hR"/>
  <scriptId id="ms-officescript%3A%2F%2Fonedrive_business_itemlink%2F01E3TY3U6MMTGBISJOCRC3ZNG4FMZFIOJS:ms-officescript%3A%2F%2Fonedrive_business_sharinglink%2Fu!aHR0cHM6Ly91ZGlzdHJpdGFsZWR1Y28tbXkuc2hhcmVwb2ludC5jb20vOnU6L2cvcGVyc29uYWwvanNjYW1hcmdvYl91ZGlzdHJpdGFsX2VkdV9jby9FY3hrekJSSkxoUkZ2TFRjS3pKVU9USUJFVFkxdGlOeFVYLXRQQWVfVWlmM1lB"/>
</scriptIds>
</file>

<file path=customXml/itemProps1.xml><?xml version="1.0" encoding="utf-8"?>
<ds:datastoreItem xmlns:ds="http://schemas.openxmlformats.org/officeDocument/2006/customXml" ds:itemID="{278FF248-2753-4D44-AD40-2E6766FAFCA3}">
  <ds:schemaRefs>
    <ds:schemaRef ds:uri="http://schemas.microsoft.com/office/extensibility/maker/v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E&amp;S</vt:lpstr>
      <vt:lpstr>STOCK</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Pabon</dc:creator>
  <cp:keywords/>
  <dc:description/>
  <cp:lastModifiedBy>Angelica Pabon</cp:lastModifiedBy>
  <cp:revision/>
  <dcterms:created xsi:type="dcterms:W3CDTF">2023-07-06T13:35:54Z</dcterms:created>
  <dcterms:modified xsi:type="dcterms:W3CDTF">2023-11-27T22:30:56Z</dcterms:modified>
  <cp:category/>
  <cp:contentStatus/>
</cp:coreProperties>
</file>