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f69783c01a0330c/Documentos/Gestión 2023/Diciembre/Formatos Bienestar/"/>
    </mc:Choice>
  </mc:AlternateContent>
  <xr:revisionPtr revIDLastSave="0" documentId="8_{50A09E23-07F2-4D18-9853-637324A2EA47}" xr6:coauthVersionLast="47" xr6:coauthVersionMax="47" xr10:uidLastSave="{00000000-0000-0000-0000-000000000000}"/>
  <bookViews>
    <workbookView xWindow="-120" yWindow="-120" windowWidth="20730" windowHeight="11040" xr2:uid="{00000000-000D-0000-FFFF-FFFF00000000}"/>
  </bookViews>
  <sheets>
    <sheet name="E&amp;S" sheetId="10" r:id="rId1"/>
    <sheet name="STOCK" sheetId="4" r:id="rId2"/>
    <sheet name="INSTRUCTIVO" sheetId="9" r:id="rId3"/>
  </sheets>
  <externalReferences>
    <externalReference r:id="rId4"/>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10" i="10" l="1"/>
  <c r="J10" i="10"/>
  <c r="I10" i="10"/>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I10" i="4"/>
  <c r="H10" i="4"/>
  <c r="G10" i="4"/>
  <c r="K10" i="10"/>
  <c r="G10" i="10" l="1"/>
  <c r="F10" i="10"/>
  <c r="E10" i="10"/>
  <c r="D10" i="10"/>
  <c r="O10" i="10"/>
  <c r="J52"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10" i="4"/>
  <c r="J11" i="4" l="1"/>
  <c r="J48" i="4"/>
  <c r="J44" i="4"/>
  <c r="J40" i="4"/>
  <c r="J36" i="4"/>
  <c r="J32" i="4"/>
  <c r="J28" i="4"/>
  <c r="J24" i="4"/>
  <c r="J20" i="4"/>
  <c r="J16" i="4"/>
  <c r="J59" i="4"/>
  <c r="J60" i="4"/>
  <c r="J56" i="4"/>
  <c r="J57" i="4"/>
  <c r="J45" i="4"/>
  <c r="J37" i="4"/>
  <c r="J58" i="4"/>
  <c r="J54" i="4"/>
  <c r="J50" i="4"/>
  <c r="J46" i="4"/>
  <c r="J42" i="4"/>
  <c r="J38" i="4"/>
  <c r="J34" i="4"/>
  <c r="J30" i="4"/>
  <c r="J26" i="4"/>
  <c r="J22" i="4"/>
  <c r="J18" i="4"/>
  <c r="J14" i="4"/>
  <c r="J10" i="4"/>
  <c r="J55" i="4"/>
  <c r="J51" i="4"/>
  <c r="J47" i="4"/>
  <c r="J43" i="4"/>
  <c r="J39" i="4"/>
  <c r="J35" i="4"/>
  <c r="J31" i="4"/>
  <c r="J27" i="4"/>
  <c r="J23" i="4"/>
  <c r="J19" i="4"/>
  <c r="J15" i="4"/>
  <c r="J12" i="4"/>
  <c r="J53" i="4"/>
  <c r="J49" i="4"/>
  <c r="J41" i="4"/>
  <c r="J33" i="4"/>
  <c r="J29" i="4"/>
  <c r="J25" i="4"/>
  <c r="J21" i="4"/>
  <c r="J17" i="4"/>
  <c r="J13" i="4"/>
</calcChain>
</file>

<file path=xl/sharedStrings.xml><?xml version="1.0" encoding="utf-8"?>
<sst xmlns="http://schemas.openxmlformats.org/spreadsheetml/2006/main" count="53" uniqueCount="40">
  <si>
    <t>No.</t>
  </si>
  <si>
    <t>PRINCIPIO ACTIVO</t>
  </si>
  <si>
    <t>NOMBRE COMERCIAL</t>
  </si>
  <si>
    <t>PRESENTACIÓN COMERCIAL</t>
  </si>
  <si>
    <t>CONCENTRACIÓN</t>
  </si>
  <si>
    <t>FORMA FARMACEÚTICA</t>
  </si>
  <si>
    <t>ENTRADAS</t>
  </si>
  <si>
    <t>SALIDAS</t>
  </si>
  <si>
    <t>BAJAS</t>
  </si>
  <si>
    <t>SALDO FINAL</t>
  </si>
  <si>
    <t>AREA DE SALUD</t>
  </si>
  <si>
    <t>SEDE</t>
  </si>
  <si>
    <t>Nº</t>
  </si>
  <si>
    <t>FECHA</t>
  </si>
  <si>
    <t>LOTE</t>
  </si>
  <si>
    <t>REGISTRO SANITARIO INVIMA</t>
  </si>
  <si>
    <t>FECHA DE VENCIMIENTO</t>
  </si>
  <si>
    <t>SALDO INICIAL</t>
  </si>
  <si>
    <t>RESPONSABLE</t>
  </si>
  <si>
    <t>OBSERVACIÓN</t>
  </si>
  <si>
    <t>Formato Kardex de Medicamentos y Dispositivos - Instructivo de Uso</t>
  </si>
  <si>
    <t xml:space="preserve">Introducción: </t>
  </si>
  <si>
    <t>Este formato Kardex está diseñado para llevar un registro detallado de los movimientos de medicamentos y dispositivos de la bodega general o en los consultorios de salud de odontología y medicina de la Univiersidad Distrital Francisco Jose de Caldas. Consta de tres hojas: la primera es la hoja del stock, la segunda es la hoja de entradas y salidas (E&amp;S), y la tercera es el presente instructivo. Este instructivo se enfoca en el manejo de la hoja de entradas y salidas, que debe ser actualizada diariamente durante su turno de operación.</t>
  </si>
  <si>
    <r>
      <rPr>
        <b/>
        <sz val="12"/>
        <color theme="1"/>
        <rFont val="Calibri"/>
        <family val="2"/>
        <scheme val="minor"/>
      </rPr>
      <t xml:space="preserve">1. Fecha: </t>
    </r>
    <r>
      <rPr>
        <sz val="12"/>
        <color theme="1"/>
        <rFont val="Calibri"/>
        <family val="2"/>
        <scheme val="minor"/>
      </rPr>
      <t>En la hoja de entradas y salidas, el primer campo a completar es la "fecha" en la que se registrará el movimiento, ya sea "entrada", "salida" o "baja". La fecha debe ingresarse en el formato (DD/MM/AAAA), donde el primer número representa el día, el segundo el mes y el tercero el año, separados por "/". para un registro funcional. Este paso es fundamental para la identificación correcta de los movimientos.</t>
    </r>
  </si>
  <si>
    <r>
      <rPr>
        <b/>
        <sz val="12"/>
        <color theme="1"/>
        <rFont val="Calibri"/>
        <family val="2"/>
        <scheme val="minor"/>
      </rPr>
      <t xml:space="preserve">2. Principio Activo o Nombre Genérico: </t>
    </r>
    <r>
      <rPr>
        <sz val="12"/>
        <color theme="1"/>
        <rFont val="Calibri"/>
        <family val="2"/>
        <scheme val="minor"/>
      </rPr>
      <t>Seleccione el "principio activo" en el caso de medicamentos o el "nombre genérico" en el caso de dispositivos e insumos. Se desplegará una lista de productos que puedes elegir. Las casillas de características se llenarán automáticamente al hacer la selección.</t>
    </r>
  </si>
  <si>
    <r>
      <rPr>
        <b/>
        <sz val="12"/>
        <color theme="1"/>
        <rFont val="Calibri"/>
        <family val="2"/>
        <scheme val="minor"/>
      </rPr>
      <t>3. Lote:</t>
    </r>
    <r>
      <rPr>
        <sz val="12"/>
        <color theme="1"/>
        <rFont val="Calibri"/>
        <family val="2"/>
        <scheme val="minor"/>
      </rPr>
      <t xml:space="preserve"> Ingrese el número de lote tal como aparece en el producto. Si el código del lote comienza con "0", agregue un punto al final del código del lote para que se reconozca como texto y se muestre correctamente. En caso de varios lotes para un producto, especifique claramente cuál lote tuvo movimiento y cuánto se movió de cada uno.</t>
    </r>
  </si>
  <si>
    <r>
      <rPr>
        <b/>
        <sz val="12"/>
        <color theme="1"/>
        <rFont val="Calibri"/>
        <family val="2"/>
        <scheme val="minor"/>
      </rPr>
      <t>4. Registro Sanitario INVIMA y Fecha de Vencimiento:</t>
    </r>
    <r>
      <rPr>
        <sz val="12"/>
        <color theme="1"/>
        <rFont val="Calibri"/>
        <family val="2"/>
        <scheme val="minor"/>
      </rPr>
      <t xml:space="preserve"> Si está a cargo del Kardex general total, complete los campos de "registro sanitario INVIMA" y "fecha de vencimiento" (en la fecha de vencimiento siga el mismo formato de fecha mencionado en el punto 1). estas casillas se deben diligenciar siguiendo las mismas pautas que se describen en el punto 3. Si no aplica a algunos dispositivos, coloque "NA."</t>
    </r>
  </si>
  <si>
    <r>
      <rPr>
        <b/>
        <sz val="12"/>
        <color theme="1"/>
        <rFont val="Calibri"/>
        <family val="2"/>
        <scheme val="minor"/>
      </rPr>
      <t>5. Entrada, Salida o Baja:</t>
    </r>
    <r>
      <rPr>
        <sz val="12"/>
        <color theme="1"/>
        <rFont val="Calibri"/>
        <family val="2"/>
        <scheme val="minor"/>
      </rPr>
      <t xml:space="preserve"> Indique la cantidad exacta de productos que ingresan, salen o se dan de baja. Puede ingresar cifras en las casillas de "entrada", "salida" o "baja" y el saldo final se calculará automáticamente. Si el resultado es negativo en la casiila "saldo final", verifique posibles errores y complete las casillas vacías con ceros en el caso tal de que el saldo final salga como "error".</t>
    </r>
  </si>
  <si>
    <r>
      <rPr>
        <b/>
        <sz val="12"/>
        <color theme="1"/>
        <rFont val="Calibri"/>
        <family val="2"/>
        <scheme val="minor"/>
      </rPr>
      <t>6. Responsable y Observación:</t>
    </r>
    <r>
      <rPr>
        <sz val="12"/>
        <color theme="1"/>
        <rFont val="Calibri"/>
        <family val="2"/>
        <scheme val="minor"/>
      </rPr>
      <t xml:space="preserve"> En "responsable", ingrese su nombre para registrar quién realizó la operación. En "observación", proporcione una breve explicación si el movimiento es inusual, como una baja por productos defectuosos o vencidos, o si se trasladan productos entre sedes. Para dispositivos registrados por paquetes, explique el movimiento en "observación" (por ejemplo, "se realizó salida del paquete completo de algodón").</t>
    </r>
  </si>
  <si>
    <r>
      <rPr>
        <b/>
        <sz val="12"/>
        <color theme="1"/>
        <rFont val="Calibri"/>
        <family val="2"/>
        <scheme val="minor"/>
      </rPr>
      <t>7. Ordenar:</t>
    </r>
    <r>
      <rPr>
        <b/>
        <sz val="12"/>
        <color rgb="FF000000"/>
        <rFont val="Calibri"/>
        <family val="2"/>
      </rPr>
      <t xml:space="preserve"> </t>
    </r>
    <r>
      <rPr>
        <sz val="12"/>
        <color rgb="FF000000"/>
        <rFont val="Calibri"/>
        <family val="2"/>
      </rPr>
      <t>En la parte superior del formato, encontrará un botón llamado "ORDENAR". Al presionarlo, toda la información se ordenará automáticamente por nombre del producto y fecha del movimiento (PARA QUE FUNCIIONE EL BOTON EL FORMATO TIENE QUE ESTAR SIN FILTROS).</t>
    </r>
  </si>
  <si>
    <r>
      <rPr>
        <b/>
        <sz val="12"/>
        <color theme="1"/>
        <rFont val="Calibri"/>
        <family val="2"/>
        <scheme val="minor"/>
      </rPr>
      <t>8.Filtros:</t>
    </r>
    <r>
      <rPr>
        <sz val="12"/>
        <color theme="1"/>
        <rFont val="Calibri"/>
        <family val="2"/>
        <scheme val="minor"/>
      </rPr>
      <t xml:space="preserve"> Cada encabezado del formato cuenta con filtros para buscar información específica, como una fecha en particular o un año. Es recomendable dejar el formato con el año en vigencia. Si necesita revisar por producto, utilice el filtro en el encabezado de "principio activo" o "nombre genérico" para seleccionar el producto que desea revisar.</t>
    </r>
  </si>
  <si>
    <t>Recuerde que el formato Kardex es esencial para mantener un registro preciso y ordenado de los medicamentos y dispositivos en su consultorio o bodega, lo que facilita la gestión y toma de decisiones. Actualice el formato diariamente y siga estas instrucciones para un manejo eficiente.</t>
  </si>
  <si>
    <t>Código: BI-FR- 050</t>
  </si>
  <si>
    <t>Macroproceso: Apoyo a lo Misional</t>
  </si>
  <si>
    <t>Proceso: Bienestar Institucional</t>
  </si>
  <si>
    <t xml:space="preserve">Versión: </t>
  </si>
  <si>
    <t xml:space="preserve">Fecha de Aprobación: </t>
  </si>
  <si>
    <t>KARDEX DE MEDICAMENTOS</t>
  </si>
  <si>
    <t>Versión: 02</t>
  </si>
  <si>
    <t>Fecha de Aprobación: 29/11/2023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</si>
</sst>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mmmm\-yyyy"/>
  </numFmts>
  <fonts count="18" x14ac:knownFonts="1">
    <font>
      <sz val="11"/>
      <color theme="1"/>
      <name val="Calibri"/>
      <family val="2"/>
      <scheme val="minor"/>
    </font>
    <font>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sz val="9"/>
      <color rgb="FF000000"/>
      <name val="Calibri"/>
      <family val="2"/>
    </font>
    <font>
      <sz val="11"/>
      <color theme="1"/>
      <name val="Calibri"/>
      <family val="2"/>
    </font>
    <font>
      <sz val="11"/>
      <color rgb="FF000000"/>
      <name val="Calibri"/>
      <family val="2"/>
      <scheme val="minor"/>
    </font>
    <font>
      <b/>
      <sz val="12"/>
      <color theme="1"/>
      <name val="Calibri"/>
      <family val="2"/>
      <scheme val="minor"/>
    </font>
    <font>
      <sz val="16"/>
      <color theme="0"/>
      <name val="Arial"/>
      <family val="2"/>
    </font>
    <font>
      <b/>
      <sz val="12"/>
      <color rgb="FF000000"/>
      <name val="Calibri"/>
      <family val="2"/>
    </font>
    <font>
      <sz val="12"/>
      <color rgb="FF000000"/>
      <name val="Calibri"/>
      <family val="2"/>
    </font>
    <font>
      <sz val="9"/>
      <color rgb="FF000000"/>
      <name val="Calibri"/>
      <family val="2"/>
    </font>
    <font>
      <b/>
      <sz val="11"/>
      <color rgb="FF000000"/>
      <name val="Calibri"/>
      <family val="2"/>
    </font>
    <font>
      <sz val="10"/>
      <color theme="1"/>
      <name val="Calibri"/>
      <family val="2"/>
      <scheme val="minor"/>
    </font>
    <font>
      <b/>
      <sz val="10"/>
      <name val="Calibri"/>
      <family val="2"/>
      <scheme val="minor"/>
    </font>
    <font>
      <sz val="10"/>
      <name val="Calibri"/>
      <family val="2"/>
      <scheme val="minor"/>
    </font>
    <font>
      <sz val="8"/>
      <name val="Calibri"/>
      <family val="2"/>
      <scheme val="minor"/>
    </font>
  </fonts>
  <fills count="10">
    <fill>
      <patternFill patternType="none"/>
    </fill>
    <fill>
      <patternFill patternType="gray125"/>
    </fill>
    <fill>
      <patternFill patternType="solid">
        <fgColor rgb="FFDCDADA"/>
        <bgColor rgb="FF000000"/>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rgb="FF000000"/>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67">
    <xf numFmtId="0" fontId="0" fillId="0" borderId="0" xfId="0"/>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4" fillId="6"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5" fillId="8"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4" fillId="6" borderId="18" xfId="0" applyFont="1" applyFill="1" applyBorder="1" applyAlignment="1">
      <alignment horizontal="center"/>
    </xf>
    <xf numFmtId="0" fontId="14" fillId="6" borderId="17" xfId="0" applyFont="1" applyFill="1" applyBorder="1" applyAlignment="1">
      <alignment horizontal="center"/>
    </xf>
    <xf numFmtId="0" fontId="14" fillId="6" borderId="2" xfId="0" applyFont="1" applyFill="1" applyBorder="1" applyAlignment="1">
      <alignment horizontal="center"/>
    </xf>
    <xf numFmtId="0" fontId="14" fillId="8" borderId="19"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0" borderId="2"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9" fillId="4" borderId="3" xfId="0" applyFont="1" applyFill="1" applyBorder="1" applyAlignment="1">
      <alignment horizontal="center" vertical="center"/>
    </xf>
    <xf numFmtId="0" fontId="8" fillId="7" borderId="4" xfId="0" applyFont="1" applyFill="1" applyBorder="1" applyAlignment="1">
      <alignment horizontal="left" vertical="center"/>
    </xf>
    <xf numFmtId="0" fontId="8" fillId="7" borderId="5" xfId="0" applyFont="1" applyFill="1" applyBorder="1" applyAlignment="1">
      <alignment horizontal="left" vertical="center"/>
    </xf>
    <xf numFmtId="0" fontId="8" fillId="7" borderId="6" xfId="0" applyFont="1" applyFill="1" applyBorder="1" applyAlignment="1">
      <alignment horizontal="left" vertical="center"/>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2" xfId="0" applyFont="1" applyFill="1" applyBorder="1" applyAlignment="1">
      <alignment horizontal="center"/>
    </xf>
    <xf numFmtId="0" fontId="15"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4" fillId="6" borderId="8" xfId="0" applyFont="1" applyFill="1" applyBorder="1" applyAlignment="1">
      <alignment horizontal="center"/>
    </xf>
    <xf numFmtId="0" fontId="13" fillId="3" borderId="1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0" borderId="23"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165" fontId="12" fillId="0" borderId="24" xfId="0" applyNumberFormat="1" applyFont="1" applyBorder="1" applyAlignment="1">
      <alignment horizontal="center" vertical="center" wrapText="1"/>
    </xf>
    <xf numFmtId="0" fontId="12" fillId="0" borderId="25" xfId="0" applyFont="1" applyBorder="1" applyAlignment="1">
      <alignment horizontal="center" vertical="center" wrapText="1"/>
    </xf>
    <xf numFmtId="0" fontId="0" fillId="6" borderId="21" xfId="0" applyFill="1" applyBorder="1"/>
    <xf numFmtId="0" fontId="0" fillId="6" borderId="12" xfId="0" applyFill="1" applyBorder="1"/>
    <xf numFmtId="0" fontId="0" fillId="6" borderId="0" xfId="0" applyFill="1" applyBorder="1"/>
    <xf numFmtId="0" fontId="0" fillId="6" borderId="13" xfId="0" applyFill="1" applyBorder="1"/>
    <xf numFmtId="0" fontId="3" fillId="9" borderId="0"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1">
    <cellStyle name="Normal" xfId="0" builtinId="0"/>
  </cellStyles>
  <dxfs count="19">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numFmt numFmtId="165" formatCode="mm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numFmt numFmtId="164" formatCode="[$-240A]d&quot; de &quot;mmmm&quot; de &quot;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1"/>
        <color rgb="FF000000"/>
        <name val="Calibri"/>
        <scheme val="none"/>
      </font>
      <fill>
        <patternFill patternType="solid">
          <fgColor indexed="64"/>
          <bgColor theme="6" tint="0.59999389629810485"/>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0</xdr:colOff>
      <xdr:row>7</xdr:row>
      <xdr:rowOff>0</xdr:rowOff>
    </xdr:to>
    <xdr:sp macro="" textlink="">
      <xdr:nvSpPr>
        <xdr:cNvPr id="4" name="Rectángulo redondeado 3">
          <a:extLst>
            <a:ext uri="{FF2B5EF4-FFF2-40B4-BE49-F238E27FC236}">
              <a16:creationId xmlns:a16="http://schemas.microsoft.com/office/drawing/2014/main" id="{D209E933-5B48-D142-ABF6-66AC0D31EAFE}"/>
            </a:ext>
            <a:ext uri="{6ECC49D1-AA05-4338-93AA-15A1B29DFB0A}">
              <asl:scriptLink xmlns:asl="http://schemas.microsoft.com/office/drawing/2021/scriptlink" val="{&quot;shareId&quot;:&quot;ms-officescript%3A%2F%2Fonedrive_business_sharinglink%2Fu!aHR0cHM6Ly91ZGlzdHJpdGFsZWR1Y28tbXkuc2hhcmVwb2ludC5jb20vOnU6L2cvcGVyc29uYWwvanNjYW1hcmdvYl91ZGlzdHJpdGFsX2VkdV9jby9FY0lQYkw1NmRXRkF1MzZLcThZaDNSRUJNT3pQWGVpSnBpRGlraGJLQThaUUNB&quot;}"/>
            </a:ext>
          </a:extLst>
        </xdr:cNvPr>
        <xdr:cNvSpPr/>
      </xdr:nvSpPr>
      <xdr:spPr>
        <a:xfrm>
          <a:off x="6527800" y="190500"/>
          <a:ext cx="1866900" cy="508000"/>
        </a:xfrm>
        <a:prstGeom prst="roundRect">
          <a:avLst/>
        </a:prstGeom>
        <a:ln/>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_tradnl" sz="1600" b="1"/>
            <a:t>ORDENAR</a:t>
          </a:r>
          <a:endParaRPr lang="es-ES_tradnl" b="1"/>
        </a:p>
      </xdr:txBody>
    </xdr:sp>
    <xdr:clientData/>
  </xdr:twoCellAnchor>
  <xdr:oneCellAnchor>
    <xdr:from>
      <xdr:col>15</xdr:col>
      <xdr:colOff>805815</xdr:colOff>
      <xdr:row>0</xdr:row>
      <xdr:rowOff>236220</xdr:rowOff>
    </xdr:from>
    <xdr:ext cx="1581150" cy="495300"/>
    <xdr:pic>
      <xdr:nvPicPr>
        <xdr:cNvPr id="2" name="2 Imagen">
          <a:extLst>
            <a:ext uri="{FF2B5EF4-FFF2-40B4-BE49-F238E27FC236}">
              <a16:creationId xmlns:a16="http://schemas.microsoft.com/office/drawing/2014/main" id="{D31933CC-4778-4AE8-8824-FE21A92432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43695" y="236220"/>
          <a:ext cx="1581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232410</xdr:colOff>
      <xdr:row>0</xdr:row>
      <xdr:rowOff>0</xdr:rowOff>
    </xdr:from>
    <xdr:ext cx="895350" cy="876300"/>
    <xdr:pic>
      <xdr:nvPicPr>
        <xdr:cNvPr id="3" name="Picture 1059">
          <a:extLst>
            <a:ext uri="{FF2B5EF4-FFF2-40B4-BE49-F238E27FC236}">
              <a16:creationId xmlns:a16="http://schemas.microsoft.com/office/drawing/2014/main" id="{B379B947-74E8-45B7-B8A6-3BAE671FCE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 y="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0</xdr:rowOff>
    </xdr:to>
    <xdr:sp macro="" textlink="">
      <xdr:nvSpPr>
        <xdr:cNvPr id="2" name="Rectángulo redondeado 1">
          <a:extLst>
            <a:ext uri="{FF2B5EF4-FFF2-40B4-BE49-F238E27FC236}">
              <a16:creationId xmlns:a16="http://schemas.microsoft.com/office/drawing/2014/main" id="{F4F2C24B-16DC-054D-83F4-83FDDA05969C}"/>
            </a:ext>
            <a:ext uri="{6ECC49D1-AA05-4338-93AA-15A1B29DFB0A}">
              <asl:scriptLink xmlns:asl="http://schemas.microsoft.com/office/drawing/2021/scriptlink" val="{&quot;shareId&quot;:&quot;ms-officescript%3A%2F%2Fonedrive_business_sharinglink%2Fu!aHR0cHM6Ly91ZGlzdHJpdGFsZWR1Y28tbXkuc2hhcmVwb2ludC5jb20vOnU6L2cvcGVyc29uYWwvanNjYW1hcmdvYl91ZGlzdHJpdGFsX2VkdV9jby9FY3hrekJSSkxoUkZ2TFRjS3pKVU9USUJFVFkxdGlOeFVYLXRQQWVfVWlmM1lB&quot;}"/>
            </a:ext>
          </a:extLst>
        </xdr:cNvPr>
        <xdr:cNvSpPr/>
      </xdr:nvSpPr>
      <xdr:spPr>
        <a:xfrm>
          <a:off x="495300" y="190500"/>
          <a:ext cx="2400300" cy="508000"/>
        </a:xfrm>
        <a:prstGeom prst="roundRect">
          <a:avLst/>
        </a:prstGeom>
        <a:ln>
          <a:headEnd type="none" w="med" len="med"/>
          <a:tailEnd type="none" w="med" len="med"/>
        </a:ln>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_tradnl" sz="1400" b="1"/>
            <a:t>ORDENAR STOCK</a:t>
          </a:r>
        </a:p>
      </xdr:txBody>
    </xdr:sp>
    <xdr:clientData/>
  </xdr:twoCellAnchor>
  <xdr:oneCellAnchor>
    <xdr:from>
      <xdr:col>8</xdr:col>
      <xdr:colOff>424815</xdr:colOff>
      <xdr:row>0</xdr:row>
      <xdr:rowOff>243840</xdr:rowOff>
    </xdr:from>
    <xdr:ext cx="1581150" cy="495300"/>
    <xdr:pic>
      <xdr:nvPicPr>
        <xdr:cNvPr id="3" name="2 Imagen">
          <a:extLst>
            <a:ext uri="{FF2B5EF4-FFF2-40B4-BE49-F238E27FC236}">
              <a16:creationId xmlns:a16="http://schemas.microsoft.com/office/drawing/2014/main" id="{26080E18-9966-43EA-844D-26E38811D0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6735" y="243840"/>
          <a:ext cx="1581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651510</xdr:colOff>
      <xdr:row>0</xdr:row>
      <xdr:rowOff>0</xdr:rowOff>
    </xdr:from>
    <xdr:ext cx="895350" cy="876300"/>
    <xdr:pic>
      <xdr:nvPicPr>
        <xdr:cNvPr id="4" name="Picture 1059">
          <a:extLst>
            <a:ext uri="{FF2B5EF4-FFF2-40B4-BE49-F238E27FC236}">
              <a16:creationId xmlns:a16="http://schemas.microsoft.com/office/drawing/2014/main" id="{6C148083-7FE3-4471-A017-3B258642C4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3470" y="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distritaleduco-my.sharepoint.com/personal/bienestarud_udistrital_edu_co/Documents/KARDEX%202023/INGENIER&#205;A/MEDICINA/KARDEX%20GENERAL%20TOTAL%20MEDICINA%202023/KARDEX%20GENERAL%20TOTAL%20MEDICAMENTOS%20MEDICINA.xlsx" TargetMode="External"/><Relationship Id="rId1" Type="http://schemas.openxmlformats.org/officeDocument/2006/relationships/externalLinkPath" Target="https://udistritaleduco-my.sharepoint.com/personal/bienestarud_udistrital_edu_co/Documents/KARDEX%202023/INGENIER&#205;A/MEDICINA/KARDEX%20GENERAL%20TOTAL%20MEDICINA%202023/KARDEX%20GENERAL%20TOTAL%20MEDICAMENTOS%20MEDICIN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distritaleduco-my.sharepoint.com/personal/bienestarud_udistrital_edu_co/Documents/KARDEX%202023/MEDICAMENTOS%20Y%20DISPOSITIVOS.xlsx" TargetMode="External"/><Relationship Id="rId1" Type="http://schemas.openxmlformats.org/officeDocument/2006/relationships/externalLinkPath" Target="https://udistritaleduco-my.sharepoint.com/personal/bienestarud_udistrital_edu_co/Documents/KARDEX%202023/MEDICAMENTOS%20Y%20DISPOSI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gsz-0EFs806CSZ6Dz_I6wbAZaaiDytlEp0iSO4_LkpdZXPAopsArRYerZqi8Ds0b" itemId="01QAWBQUSX3BGNQUHRGRHKAM2HV6WDE5UD">
      <xxl21:absoluteUrl r:id="rId2"/>
    </xxl21:alternateUrls>
    <sheetNames>
      <sheetName val="STOCK"/>
      <sheetName val="E&amp;S"/>
      <sheetName val="E&amp;SS"/>
      <sheetName val="INSTRUCTIVO"/>
    </sheetNames>
    <sheetDataSet>
      <sheetData sheetId="0">
        <row r="5">
          <cell r="A5" t="str">
            <v>Nº</v>
          </cell>
          <cell r="B5" t="str">
            <v>PRINCIPIO ACTIVO</v>
          </cell>
          <cell r="C5" t="str">
            <v>NOMBRE COMERCIAL</v>
          </cell>
          <cell r="D5" t="str">
            <v>PRESENTACIÓN COMERCIAL</v>
          </cell>
          <cell r="E5" t="str">
            <v>FORMA FARMACEÚTICA</v>
          </cell>
          <cell r="F5" t="str">
            <v>CONCENTRACIÓN</v>
          </cell>
        </row>
        <row r="6">
          <cell r="A6">
            <v>1</v>
          </cell>
          <cell r="B6" t="str">
            <v>ACETAMINOFEN</v>
          </cell>
          <cell r="C6" t="str">
            <v>ACETAMINOFEN</v>
          </cell>
          <cell r="D6" t="str">
            <v>CAJA X 100 TABLETAS</v>
          </cell>
          <cell r="E6" t="str">
            <v>TABLETAS</v>
          </cell>
          <cell r="F6" t="str">
            <v>500mg</v>
          </cell>
        </row>
        <row r="7">
          <cell r="A7">
            <v>2</v>
          </cell>
          <cell r="B7" t="str">
            <v>ACICLOVIR</v>
          </cell>
          <cell r="C7" t="str">
            <v>ACICLOVIR</v>
          </cell>
          <cell r="D7" t="str">
            <v>CAJA X 24 Ó 25 TABLETAS 200mg - CAJA X 10 TABLETAS 800mg</v>
          </cell>
          <cell r="E7" t="str">
            <v>TABLETAS</v>
          </cell>
          <cell r="F7" t="str">
            <v>200mg Ó 800mg</v>
          </cell>
        </row>
        <row r="8">
          <cell r="A8">
            <v>3</v>
          </cell>
          <cell r="B8" t="str">
            <v>ALBENDAZOL</v>
          </cell>
          <cell r="C8" t="str">
            <v>ALBENDAZOL</v>
          </cell>
          <cell r="D8" t="str">
            <v>CAJA X 50 TABLETAS</v>
          </cell>
          <cell r="E8" t="str">
            <v>TABLETAS</v>
          </cell>
          <cell r="F8" t="str">
            <v>200mg</v>
          </cell>
        </row>
        <row r="9">
          <cell r="A9">
            <v>4</v>
          </cell>
          <cell r="B9" t="str">
            <v>ALCOHOL + BUTABE + ISOBUTANE + PROPANE + METTYL SALICYLATE + MENTHOL + PROPYLENE GLYCOL</v>
          </cell>
          <cell r="C9" t="str">
            <v>LINIMENTO DEPORTIVO LISTER</v>
          </cell>
          <cell r="D9" t="str">
            <v>SPRAY 200mL Ó 250mL</v>
          </cell>
          <cell r="E9" t="str">
            <v>SPRAY</v>
          </cell>
          <cell r="F9" t="str">
            <v>200mL Ó 250mL</v>
          </cell>
        </row>
        <row r="10">
          <cell r="A10">
            <v>5</v>
          </cell>
          <cell r="B10" t="str">
            <v>AMBROXOL</v>
          </cell>
          <cell r="C10" t="str">
            <v>AMBROXOL</v>
          </cell>
          <cell r="D10" t="str">
            <v>FRASCO X 120mL</v>
          </cell>
          <cell r="E10" t="str">
            <v>JARABE</v>
          </cell>
          <cell r="F10" t="str">
            <v>120mL</v>
          </cell>
        </row>
        <row r="11">
          <cell r="A11">
            <v>6</v>
          </cell>
          <cell r="B11" t="str">
            <v>AMOXICILINA TRIHIDRATO</v>
          </cell>
          <cell r="C11" t="str">
            <v>AMOXICILINA</v>
          </cell>
          <cell r="D11" t="str">
            <v>CAJA X 50 Ó 100 CÁPSULAS</v>
          </cell>
          <cell r="E11" t="str">
            <v>CAPSULAS</v>
          </cell>
          <cell r="F11" t="str">
            <v>500mg</v>
          </cell>
        </row>
        <row r="12">
          <cell r="A12">
            <v>7</v>
          </cell>
          <cell r="B12" t="str">
            <v>AZITROMICINA</v>
          </cell>
          <cell r="C12" t="str">
            <v>AZITROMICINA</v>
          </cell>
          <cell r="D12" t="str">
            <v>CAJAS X 3 TABLETAS</v>
          </cell>
          <cell r="E12" t="str">
            <v>TABLETAS</v>
          </cell>
          <cell r="F12" t="str">
            <v>500mg</v>
          </cell>
        </row>
        <row r="13">
          <cell r="A13">
            <v>8</v>
          </cell>
          <cell r="B13" t="str">
            <v>CEFALEXINA</v>
          </cell>
          <cell r="C13" t="str">
            <v>CEFALEXINA</v>
          </cell>
          <cell r="D13" t="str">
            <v>CAJAS X 10 Ó 100 Ó 250 Ó 300 CAPSULAS</v>
          </cell>
          <cell r="E13" t="str">
            <v>CAPASULAS</v>
          </cell>
          <cell r="F13" t="str">
            <v>500mg</v>
          </cell>
        </row>
        <row r="14">
          <cell r="A14">
            <v>9</v>
          </cell>
          <cell r="B14" t="str">
            <v>CETIRIZINA</v>
          </cell>
          <cell r="C14" t="str">
            <v>CETIRIZINA</v>
          </cell>
          <cell r="D14" t="str">
            <v>CAJA X 10 Ó 250 Ó 300 Ó 400 TABLETAS</v>
          </cell>
          <cell r="E14" t="str">
            <v>TABLETAS</v>
          </cell>
          <cell r="F14" t="str">
            <v>10mg</v>
          </cell>
        </row>
        <row r="15">
          <cell r="A15">
            <v>10</v>
          </cell>
          <cell r="B15" t="str">
            <v>CIPROFLOXACINO</v>
          </cell>
          <cell r="C15" t="str">
            <v>CIPROFLOXACINO</v>
          </cell>
          <cell r="D15" t="str">
            <v>CAJA X 100 TABLETAS</v>
          </cell>
          <cell r="E15" t="str">
            <v>TABLETAS</v>
          </cell>
          <cell r="F15" t="str">
            <v>500mg</v>
          </cell>
        </row>
        <row r="16">
          <cell r="A16">
            <v>11</v>
          </cell>
          <cell r="B16" t="str">
            <v>CLINDAMICINA 2% 40g</v>
          </cell>
          <cell r="C16" t="str">
            <v>CLINDAMICINA</v>
          </cell>
          <cell r="D16" t="str">
            <v>CREMA VAGINAL 2% 40g</v>
          </cell>
          <cell r="E16" t="str">
            <v xml:space="preserve">CREMA </v>
          </cell>
          <cell r="F16" t="str">
            <v>2% 40g</v>
          </cell>
        </row>
        <row r="17">
          <cell r="A17">
            <v>12</v>
          </cell>
          <cell r="B17" t="str">
            <v>CLORURO DE SODIO AL 0.9%</v>
          </cell>
          <cell r="C17" t="str">
            <v>CLORURO DE SODIO</v>
          </cell>
          <cell r="D17" t="str">
            <v>SUERO FISIOLÓGICO 500mL</v>
          </cell>
          <cell r="E17" t="str">
            <v>SUERO</v>
          </cell>
          <cell r="F17" t="str">
            <v>500mL</v>
          </cell>
        </row>
        <row r="18">
          <cell r="A18">
            <v>13</v>
          </cell>
          <cell r="B18" t="str">
            <v>CLOTRIMAZOL 100mg + METRONIDAZOL 500mg</v>
          </cell>
          <cell r="C18" t="str">
            <v>CANDAZOL</v>
          </cell>
          <cell r="D18" t="str">
            <v>CAJA X 10 ÓVULOS</v>
          </cell>
          <cell r="E18" t="str">
            <v>ÓVULOS</v>
          </cell>
          <cell r="F18" t="str">
            <v>600mg</v>
          </cell>
        </row>
        <row r="19">
          <cell r="A19">
            <v>14</v>
          </cell>
          <cell r="B19" t="str">
            <v>COMPLEJO B</v>
          </cell>
          <cell r="C19" t="str">
            <v>COMPLEJO B</v>
          </cell>
          <cell r="D19" t="str">
            <v>CAJA X 12 AMPOLLAS</v>
          </cell>
          <cell r="E19" t="str">
            <v>SOLUCIÓN INYECTABLE</v>
          </cell>
          <cell r="F19" t="str">
            <v>10mL</v>
          </cell>
        </row>
        <row r="20">
          <cell r="A20">
            <v>15</v>
          </cell>
          <cell r="B20" t="str">
            <v xml:space="preserve">DEXAMETASONA </v>
          </cell>
          <cell r="C20" t="str">
            <v xml:space="preserve">DEXAMETASONA </v>
          </cell>
          <cell r="D20" t="str">
            <v>CAJA X 100 AMPOLLAS</v>
          </cell>
          <cell r="E20" t="str">
            <v>AMPOLLAS</v>
          </cell>
          <cell r="F20" t="str">
            <v>8mg/2mL</v>
          </cell>
        </row>
        <row r="21">
          <cell r="A21">
            <v>16</v>
          </cell>
          <cell r="B21" t="str">
            <v>DEXAMETASONA + NEOMICINA + POLIMIXINAB</v>
          </cell>
          <cell r="C21" t="str">
            <v>WASSERTROL</v>
          </cell>
          <cell r="D21" t="str">
            <v>SUSPENSIÓN OFTÁLMICA ESTERIL</v>
          </cell>
          <cell r="E21" t="str">
            <v>SUSPENSIÓN</v>
          </cell>
          <cell r="F21" t="str">
            <v>5mL</v>
          </cell>
        </row>
        <row r="22">
          <cell r="A22">
            <v>17</v>
          </cell>
          <cell r="B22" t="str">
            <v>DICLOFENACO</v>
          </cell>
          <cell r="C22" t="str">
            <v>DICLOFENACO</v>
          </cell>
          <cell r="D22" t="str">
            <v>CAJA X 30 Ó 400 TABLETAS 50mg</v>
          </cell>
          <cell r="E22" t="str">
            <v>TABLETAS</v>
          </cell>
          <cell r="F22" t="str">
            <v>50mg</v>
          </cell>
        </row>
        <row r="23">
          <cell r="A23">
            <v>18</v>
          </cell>
          <cell r="B23" t="str">
            <v>DICLOFENACO GEL 1% 50g</v>
          </cell>
          <cell r="C23" t="str">
            <v>DICLOFENACO GEL</v>
          </cell>
          <cell r="D23" t="str">
            <v>GEL 1% 50g</v>
          </cell>
          <cell r="E23" t="str">
            <v>GEL</v>
          </cell>
          <cell r="F23" t="str">
            <v>1% 50g</v>
          </cell>
        </row>
        <row r="24">
          <cell r="A24">
            <v>19</v>
          </cell>
          <cell r="B24" t="str">
            <v>DICLOFENACO SODICO</v>
          </cell>
          <cell r="C24" t="str">
            <v>DICLOFENACO SODICO</v>
          </cell>
          <cell r="D24" t="str">
            <v>CAJA X 10 AMPOLLAS</v>
          </cell>
          <cell r="E24" t="str">
            <v>AMPOLLAS</v>
          </cell>
          <cell r="F24" t="str">
            <v>75mg/3mL</v>
          </cell>
        </row>
        <row r="25">
          <cell r="A25">
            <v>20</v>
          </cell>
          <cell r="B25" t="str">
            <v>DICLOXACILINA</v>
          </cell>
          <cell r="C25" t="str">
            <v>DICLOXACILINA</v>
          </cell>
          <cell r="D25" t="str">
            <v>CAJA X 50 CAPSULAS</v>
          </cell>
          <cell r="E25" t="str">
            <v>CÁPSULAS</v>
          </cell>
          <cell r="F25" t="str">
            <v>500mg</v>
          </cell>
        </row>
        <row r="26">
          <cell r="A26">
            <v>21</v>
          </cell>
          <cell r="B26" t="str">
            <v>DIPIRONA 300mg + ISOMETOPTENO 30mg + CAFEINA 30mg</v>
          </cell>
          <cell r="C26" t="str">
            <v>MIGRINON Ó MUCATO WINTHROP</v>
          </cell>
          <cell r="D26" t="str">
            <v>CAJA X 20 Ó 100 TABLETAS</v>
          </cell>
          <cell r="E26" t="str">
            <v>TABLETAS</v>
          </cell>
          <cell r="F26" t="str">
            <v>360mg</v>
          </cell>
        </row>
        <row r="27">
          <cell r="A27">
            <v>22</v>
          </cell>
          <cell r="B27" t="str">
            <v>DOXICICLINA</v>
          </cell>
          <cell r="C27" t="str">
            <v>DOXICICLINA</v>
          </cell>
          <cell r="D27" t="str">
            <v>CAJA X 100 TABLETAS</v>
          </cell>
          <cell r="E27" t="str">
            <v>TABLETAS</v>
          </cell>
          <cell r="F27" t="str">
            <v>100mg</v>
          </cell>
        </row>
        <row r="28">
          <cell r="A28">
            <v>23</v>
          </cell>
          <cell r="B28" t="str">
            <v>FLUCONAZOL</v>
          </cell>
          <cell r="C28" t="str">
            <v>FLUCONAZOL</v>
          </cell>
          <cell r="D28" t="str">
            <v>BLISTER X 1 Ó 2 Ó 10 CAPSULAS 150mg - BLISTER X 5 Ó 7 CAPSULAS 200mg</v>
          </cell>
          <cell r="E28" t="str">
            <v>CÁPSULAS</v>
          </cell>
          <cell r="F28" t="str">
            <v>150mg Ó 200mg</v>
          </cell>
        </row>
        <row r="29">
          <cell r="A29">
            <v>24</v>
          </cell>
          <cell r="B29" t="str">
            <v>HIDROCORTISONA</v>
          </cell>
          <cell r="C29" t="str">
            <v>HIDROCORTISONA</v>
          </cell>
          <cell r="D29" t="str">
            <v>FRASCO AMPOLLA</v>
          </cell>
          <cell r="E29" t="str">
            <v>POLVO ESTÉRIL</v>
          </cell>
          <cell r="F29" t="str">
            <v>100mg</v>
          </cell>
        </row>
        <row r="30">
          <cell r="A30">
            <v>25</v>
          </cell>
          <cell r="B30" t="str">
            <v>HIDROXIDO DE ALUMINO</v>
          </cell>
          <cell r="C30" t="str">
            <v>HIDROXIDO DE ALUMINIO</v>
          </cell>
          <cell r="D30" t="str">
            <v>SUSPENSIÓN X 150mL</v>
          </cell>
          <cell r="E30" t="str">
            <v>SUSPENSIÓN</v>
          </cell>
          <cell r="F30" t="str">
            <v>150mL</v>
          </cell>
        </row>
        <row r="31">
          <cell r="A31">
            <v>26</v>
          </cell>
          <cell r="B31" t="str">
            <v>IBUPROFENO</v>
          </cell>
          <cell r="C31" t="str">
            <v>IBUPROFENO</v>
          </cell>
          <cell r="D31" t="str">
            <v>CAJA X 50 Ó 60 Ó 100 TABLETAS 400mg - CAJA X 50 TABLETAS 600mg</v>
          </cell>
          <cell r="E31" t="str">
            <v>TABLETAS</v>
          </cell>
          <cell r="F31" t="str">
            <v>400mg Ó 600mg</v>
          </cell>
        </row>
        <row r="32">
          <cell r="A32">
            <v>27</v>
          </cell>
          <cell r="B32" t="str">
            <v>LOPERAMIDA</v>
          </cell>
          <cell r="C32" t="str">
            <v>LOPERAMIDA</v>
          </cell>
          <cell r="D32" t="str">
            <v>BLISTER X 6 TABLETAS</v>
          </cell>
          <cell r="E32" t="str">
            <v>TABLETAS</v>
          </cell>
          <cell r="F32" t="str">
            <v>2mg</v>
          </cell>
        </row>
        <row r="33">
          <cell r="A33">
            <v>28</v>
          </cell>
          <cell r="B33" t="str">
            <v>LORATADINA</v>
          </cell>
          <cell r="C33" t="str">
            <v>LORATADINA</v>
          </cell>
          <cell r="D33" t="str">
            <v>CAJA X 20 Ó 100 Ó 300 TABLETAS</v>
          </cell>
          <cell r="E33" t="str">
            <v>TABLETAS</v>
          </cell>
          <cell r="F33" t="str">
            <v>10mg</v>
          </cell>
        </row>
        <row r="34">
          <cell r="A34">
            <v>29</v>
          </cell>
          <cell r="B34" t="str">
            <v>MENTOL + ALCANFOR + SALICIATO DE METILO + ACEITE DE TREMETINA</v>
          </cell>
          <cell r="C34" t="str">
            <v>LINIMENTO DEPORTIVO LISTER (ACEITE DE TREMETINA)</v>
          </cell>
          <cell r="D34" t="str">
            <v>4,33g + 4,33g + 13,00g + 12,00g</v>
          </cell>
          <cell r="E34" t="str">
            <v>SPRAY</v>
          </cell>
          <cell r="F34" t="str">
            <v>120mL Ó 200mL</v>
          </cell>
        </row>
        <row r="35">
          <cell r="A35">
            <v>30</v>
          </cell>
          <cell r="B35" t="str">
            <v>METOCOPRAMIDA AMPOLLAS</v>
          </cell>
          <cell r="C35" t="str">
            <v>METOCOPRAMIDA AMPOLLAS</v>
          </cell>
          <cell r="D35" t="str">
            <v>CAJA X 10 AMPOLLAS</v>
          </cell>
          <cell r="E35" t="str">
            <v>AMPOLLAS</v>
          </cell>
          <cell r="F35" t="str">
            <v>2mL</v>
          </cell>
        </row>
        <row r="36">
          <cell r="A36">
            <v>31</v>
          </cell>
          <cell r="B36" t="str">
            <v>METOCOPRAMIDA TABLETAS</v>
          </cell>
          <cell r="C36" t="str">
            <v>METOCOPRAMIDA TABLETAS</v>
          </cell>
          <cell r="D36" t="str">
            <v>CAJA X 270 Ó 300 TABLETAS</v>
          </cell>
          <cell r="E36" t="str">
            <v>TABLETAS</v>
          </cell>
          <cell r="F36" t="str">
            <v>10mg</v>
          </cell>
        </row>
        <row r="37">
          <cell r="A37">
            <v>32</v>
          </cell>
          <cell r="B37" t="str">
            <v>METRONIDAZOL</v>
          </cell>
          <cell r="C37" t="str">
            <v>METRONIDAZOL</v>
          </cell>
          <cell r="D37" t="str">
            <v>CAJA X 10 Ó 200 OVULOS</v>
          </cell>
          <cell r="E37" t="str">
            <v>ÓVULOS</v>
          </cell>
          <cell r="F37" t="str">
            <v>500mg</v>
          </cell>
        </row>
        <row r="38">
          <cell r="A38">
            <v>33</v>
          </cell>
          <cell r="B38" t="str">
            <v>N-BUTILBROMURO DE HIOSCINA AMPOLLAS</v>
          </cell>
          <cell r="C38" t="str">
            <v>N-BUTILBROMURO DE HIOSCINA AMPOLLAS</v>
          </cell>
          <cell r="D38" t="str">
            <v>CAJA X 10 Ó 100 AMPOLLAS</v>
          </cell>
          <cell r="E38" t="str">
            <v>AMPOLLAS</v>
          </cell>
          <cell r="F38" t="str">
            <v>1mL</v>
          </cell>
        </row>
        <row r="39">
          <cell r="A39">
            <v>34</v>
          </cell>
          <cell r="B39" t="str">
            <v>N-BUTILBROMURO DE HIOSCINA TABLETAS</v>
          </cell>
          <cell r="C39" t="str">
            <v>N-BUTILBROMURO DE HIOSCINA TABLETAS</v>
          </cell>
          <cell r="D39" t="str">
            <v>CAJA X 10 Ó 20 Ó 100 Ó 300 TABLETAS</v>
          </cell>
          <cell r="E39" t="str">
            <v>TABLETAS</v>
          </cell>
          <cell r="F39" t="str">
            <v>10mg</v>
          </cell>
        </row>
        <row r="40">
          <cell r="A40">
            <v>35</v>
          </cell>
          <cell r="B40" t="str">
            <v>NAPROXENO</v>
          </cell>
          <cell r="C40" t="str">
            <v>NAPROXENO</v>
          </cell>
          <cell r="D40" t="str">
            <v>CAJA X 10 Ó 300 TABLETAS</v>
          </cell>
          <cell r="E40" t="str">
            <v>TABLETAS</v>
          </cell>
          <cell r="F40" t="str">
            <v>250mg</v>
          </cell>
        </row>
        <row r="41">
          <cell r="A41">
            <v>36</v>
          </cell>
          <cell r="B41" t="str">
            <v>NEOMICINA SULFATO + HIDROCORTISONA ACETATO + COLISTINA SULFATO</v>
          </cell>
          <cell r="C41" t="str">
            <v>FIMAXIN</v>
          </cell>
          <cell r="D41" t="str">
            <v>SOLUCION GOTAS OTICAS X 15 mL</v>
          </cell>
          <cell r="E41" t="str">
            <v>SOLUCIÓN</v>
          </cell>
          <cell r="F41" t="str">
            <v>15mL</v>
          </cell>
        </row>
        <row r="42">
          <cell r="A42">
            <v>37</v>
          </cell>
          <cell r="B42" t="str">
            <v>NITROFURAZONA</v>
          </cell>
          <cell r="C42" t="str">
            <v>NITROZIN</v>
          </cell>
          <cell r="D42" t="str">
            <v>POMADA X 40g</v>
          </cell>
          <cell r="E42" t="str">
            <v>POMADA</v>
          </cell>
          <cell r="F42" t="str">
            <v>40g</v>
          </cell>
        </row>
        <row r="43">
          <cell r="A43">
            <v>38</v>
          </cell>
          <cell r="B43" t="str">
            <v>OMEPRAZOL</v>
          </cell>
          <cell r="C43" t="str">
            <v>OMEPRAZOL</v>
          </cell>
          <cell r="D43" t="str">
            <v>CAJA X 15 Ó 30 Ó 250 Ó 300 CAPSULAS</v>
          </cell>
          <cell r="E43" t="str">
            <v>CÁPSULAS</v>
          </cell>
          <cell r="F43" t="str">
            <v>20mg</v>
          </cell>
        </row>
        <row r="44">
          <cell r="A44">
            <v>39</v>
          </cell>
          <cell r="B44" t="str">
            <v>PARAFFINUM + LIQUID + MENTHOL + COMPHOTI + PETRONHTHUM + PINUS + SILVESTRE OIL BHT</v>
          </cell>
          <cell r="C44" t="str">
            <v>MEREY LIMENTOL</v>
          </cell>
          <cell r="D44" t="str">
            <v>GEL LIMENTOL</v>
          </cell>
          <cell r="E44" t="str">
            <v>GEL</v>
          </cell>
          <cell r="F44" t="str">
            <v>120mL</v>
          </cell>
        </row>
        <row r="45">
          <cell r="A45">
            <v>40</v>
          </cell>
          <cell r="B45" t="str">
            <v>POLIMIXINAB + NEOMICINA + BETAMETASONA</v>
          </cell>
          <cell r="C45" t="str">
            <v>PANOTIL</v>
          </cell>
          <cell r="D45" t="str">
            <v>SOLUCION GOTAS OTICAS X 8mL</v>
          </cell>
          <cell r="E45" t="str">
            <v>SOLUCIÓN</v>
          </cell>
          <cell r="F45" t="str">
            <v>8mL</v>
          </cell>
        </row>
        <row r="46">
          <cell r="A46">
            <v>41</v>
          </cell>
          <cell r="B46" t="str">
            <v>RANITIDINA</v>
          </cell>
          <cell r="C46" t="str">
            <v>RANITIDINA</v>
          </cell>
          <cell r="D46" t="str">
            <v xml:space="preserve">CAJA X 10 AMPOLLAS Ó 50 AMPOLLAS </v>
          </cell>
          <cell r="E46" t="str">
            <v>AMPOLLAS</v>
          </cell>
          <cell r="F46" t="str">
            <v>50mg/2mL</v>
          </cell>
        </row>
        <row r="47">
          <cell r="A47">
            <v>42</v>
          </cell>
          <cell r="B47" t="str">
            <v>RIFOCINA</v>
          </cell>
          <cell r="C47" t="str">
            <v>RIFOCINA</v>
          </cell>
          <cell r="D47" t="str">
            <v>SPRAY SOLUCION TOPICA 1g/1OOmL  20mL</v>
          </cell>
          <cell r="E47" t="str">
            <v>SOLUCIÓN</v>
          </cell>
          <cell r="F47" t="str">
            <v>1g/1OOmL 20mL</v>
          </cell>
        </row>
        <row r="48">
          <cell r="A48">
            <v>43</v>
          </cell>
          <cell r="B48" t="str">
            <v>SALES DE REHIDRATACIÓN ORAL</v>
          </cell>
          <cell r="C48" t="str">
            <v xml:space="preserve">SUERO ORAL </v>
          </cell>
          <cell r="D48" t="str">
            <v>CAJA X 50 SOBRES 500mg</v>
          </cell>
          <cell r="E48" t="str">
            <v>SOBRES</v>
          </cell>
          <cell r="F48" t="str">
            <v>500mg</v>
          </cell>
        </row>
        <row r="49">
          <cell r="A49">
            <v>44</v>
          </cell>
          <cell r="B49" t="str">
            <v>SECNIDAZOL</v>
          </cell>
          <cell r="C49" t="str">
            <v>SECNIDAZOL</v>
          </cell>
          <cell r="D49" t="str">
            <v>CAJA X 2 Ó 4 TABLETAS</v>
          </cell>
          <cell r="E49" t="str">
            <v>TABLETAS</v>
          </cell>
          <cell r="F49" t="str">
            <v>500mg</v>
          </cell>
        </row>
        <row r="50">
          <cell r="A50">
            <v>45</v>
          </cell>
          <cell r="B50" t="str">
            <v>SULFACETAMIDA OFTALMICA</v>
          </cell>
          <cell r="C50" t="str">
            <v>SULFACETAMIDA OFTALMICA</v>
          </cell>
          <cell r="D50" t="str">
            <v>GOTERO 10% 15mL</v>
          </cell>
          <cell r="E50" t="str">
            <v>SOLUCIÓN</v>
          </cell>
          <cell r="F50" t="str">
            <v>10% 15mL</v>
          </cell>
        </row>
        <row r="51">
          <cell r="A51">
            <v>46</v>
          </cell>
          <cell r="B51" t="str">
            <v>SULFADIAZINA DE PLATA</v>
          </cell>
          <cell r="C51" t="str">
            <v>SULFADIAZINA DE PLATA</v>
          </cell>
          <cell r="D51" t="str">
            <v>CREMA 1% 30g</v>
          </cell>
          <cell r="E51" t="str">
            <v xml:space="preserve">CREMA </v>
          </cell>
          <cell r="F51" t="str">
            <v>1% 30g</v>
          </cell>
        </row>
        <row r="52">
          <cell r="A52">
            <v>47</v>
          </cell>
          <cell r="B52" t="str">
            <v>TINIDAZOL</v>
          </cell>
          <cell r="C52" t="str">
            <v>TINIDAZOL</v>
          </cell>
          <cell r="D52" t="str">
            <v>CAJA X 8 TABLETAS</v>
          </cell>
          <cell r="E52" t="str">
            <v>TABLETAS</v>
          </cell>
          <cell r="F52" t="str">
            <v>500mg</v>
          </cell>
        </row>
        <row r="53">
          <cell r="A53">
            <v>48</v>
          </cell>
          <cell r="B53" t="str">
            <v>TIZANIDINA</v>
          </cell>
          <cell r="C53" t="str">
            <v>TIZANIDINA</v>
          </cell>
          <cell r="D53" t="str">
            <v>CAJA X 20 TABLETAS</v>
          </cell>
          <cell r="E53" t="str">
            <v>TABLETAS</v>
          </cell>
          <cell r="F53" t="str">
            <v>2mg</v>
          </cell>
        </row>
        <row r="54">
          <cell r="A54">
            <v>49</v>
          </cell>
          <cell r="B54" t="str">
            <v>TRIMETOPRIM SULFAMETOXAZOL</v>
          </cell>
          <cell r="C54" t="str">
            <v>TRIMETOPRIM SULFAMETOXAZOL</v>
          </cell>
          <cell r="D54" t="str">
            <v>CAJA X 100 TABLETAS 160mg Ó 800 mg</v>
          </cell>
          <cell r="E54" t="str">
            <v>TABLETAS</v>
          </cell>
          <cell r="F54" t="str">
            <v>160mg Ó 800mg</v>
          </cell>
        </row>
        <row r="55">
          <cell r="A55">
            <v>50</v>
          </cell>
          <cell r="B55" t="str">
            <v>YODO-POVIDONA ESPUMA</v>
          </cell>
          <cell r="C55" t="str">
            <v>YODO-POVIDONA ESPUMA</v>
          </cell>
          <cell r="D55" t="str">
            <v>FRASCO X 3,5L</v>
          </cell>
          <cell r="E55" t="str">
            <v>SOLUCIÓN</v>
          </cell>
          <cell r="F55" t="str">
            <v>3.5L</v>
          </cell>
        </row>
        <row r="56">
          <cell r="A56">
            <v>51</v>
          </cell>
          <cell r="B56" t="str">
            <v>YODO-POVIDONA SOLUCIÓN</v>
          </cell>
          <cell r="C56" t="str">
            <v>YODO-POVIDONA SOLUCIÓN</v>
          </cell>
          <cell r="D56" t="str">
            <v>FRASCO X 3,5L</v>
          </cell>
          <cell r="E56" t="str">
            <v>SOLUCIÓN</v>
          </cell>
          <cell r="F56" t="str">
            <v>3.5L</v>
          </cell>
        </row>
        <row r="1455">
          <cell r="D1455" t="e">
            <v>#REF!</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gsz-0EFs806CSZ6Dz_I6wbAZaaiDytlEp0iSO4_LkpdZXPAopsArRYerZqi8Ds0b" itemId="01QAWBQUXK7FQDEX2OX5AZRLP6EKR62HC7">
      <xxl21:absoluteUrl r:id="rId2"/>
    </xxl21:alternateUrls>
    <sheetNames>
      <sheetName val="MEDICINA_MED"/>
      <sheetName val="MEDICINA_DISP"/>
    </sheetNames>
    <sheetDataSet>
      <sheetData sheetId="0">
        <row r="1">
          <cell r="H1">
            <v>0</v>
          </cell>
          <cell r="I1" t="str">
            <v/>
          </cell>
          <cell r="J1" t="str">
            <v/>
          </cell>
        </row>
        <row r="2">
          <cell r="H2" t="str">
            <v>LOTE</v>
          </cell>
          <cell r="I2" t="str">
            <v>REGISTRO SANITARIO INVIMA</v>
          </cell>
          <cell r="J2" t="str">
            <v>FECHA DE VENCIMIENTO</v>
          </cell>
        </row>
        <row r="3">
          <cell r="H3" t="str">
            <v>4A3027</v>
          </cell>
          <cell r="I3" t="str">
            <v>2013M-0002317-R1</v>
          </cell>
          <cell r="J3">
            <v>42795</v>
          </cell>
        </row>
        <row r="4">
          <cell r="H4">
            <v>640449</v>
          </cell>
          <cell r="I4" t="str">
            <v>2013M-0002317-R1</v>
          </cell>
          <cell r="J4">
            <v>43435</v>
          </cell>
        </row>
        <row r="5">
          <cell r="H5" t="str">
            <v>6A3799</v>
          </cell>
          <cell r="I5" t="str">
            <v>2013M-0002317-R1</v>
          </cell>
          <cell r="J5">
            <v>43525</v>
          </cell>
        </row>
        <row r="6">
          <cell r="H6">
            <v>25595</v>
          </cell>
          <cell r="I6" t="str">
            <v>2008M-0007843</v>
          </cell>
          <cell r="J6">
            <v>43221</v>
          </cell>
        </row>
        <row r="7">
          <cell r="H7">
            <v>50787</v>
          </cell>
          <cell r="I7" t="str">
            <v>2009M-0009447</v>
          </cell>
          <cell r="J7">
            <v>43862</v>
          </cell>
        </row>
        <row r="8">
          <cell r="H8" t="str">
            <v>7A2841</v>
          </cell>
          <cell r="I8" t="str">
            <v>2013M-0002317-R1</v>
          </cell>
          <cell r="J8">
            <v>43922</v>
          </cell>
        </row>
        <row r="9">
          <cell r="H9" t="str">
            <v>0A6326</v>
          </cell>
          <cell r="I9" t="str">
            <v>2013M-0002317-R2</v>
          </cell>
          <cell r="J9">
            <v>44105</v>
          </cell>
        </row>
        <row r="10">
          <cell r="H10" t="str">
            <v>9GC1872E</v>
          </cell>
          <cell r="I10" t="str">
            <v>2015M-006528-R3</v>
          </cell>
          <cell r="J10">
            <v>44621</v>
          </cell>
        </row>
        <row r="11">
          <cell r="H11" t="str">
            <v>22C098</v>
          </cell>
          <cell r="I11" t="str">
            <v>2018M-0002317-R2</v>
          </cell>
          <cell r="J11">
            <v>45413</v>
          </cell>
        </row>
        <row r="12">
          <cell r="H12">
            <v>57304</v>
          </cell>
          <cell r="I12" t="str">
            <v>2007M-0007455</v>
          </cell>
          <cell r="J12">
            <v>42461</v>
          </cell>
        </row>
        <row r="13">
          <cell r="H13" t="str">
            <v>5GC8788C</v>
          </cell>
          <cell r="I13" t="str">
            <v>2011M-012398R2</v>
          </cell>
          <cell r="J13">
            <v>43374</v>
          </cell>
        </row>
        <row r="14">
          <cell r="H14">
            <v>3169293</v>
          </cell>
          <cell r="I14" t="str">
            <v>2007M-007289-R1</v>
          </cell>
          <cell r="J14">
            <v>43678</v>
          </cell>
        </row>
        <row r="15">
          <cell r="H15">
            <v>3191628</v>
          </cell>
          <cell r="I15" t="str">
            <v>2007M-007289-R1</v>
          </cell>
          <cell r="J15">
            <v>44044</v>
          </cell>
        </row>
        <row r="16">
          <cell r="H16">
            <v>38537</v>
          </cell>
          <cell r="I16" t="str">
            <v>2006M-0005653</v>
          </cell>
          <cell r="J16">
            <v>43678</v>
          </cell>
        </row>
        <row r="17">
          <cell r="H17">
            <v>3225849</v>
          </cell>
          <cell r="I17" t="str">
            <v>2007M-007289-R2</v>
          </cell>
          <cell r="J17">
            <v>44835</v>
          </cell>
        </row>
        <row r="18">
          <cell r="H18" t="str">
            <v>CO1624A</v>
          </cell>
          <cell r="I18" t="str">
            <v>2020M-001477-R3</v>
          </cell>
          <cell r="J18">
            <v>46569</v>
          </cell>
        </row>
        <row r="19">
          <cell r="H19">
            <v>13814</v>
          </cell>
          <cell r="I19" t="str">
            <v>2005M-0004135</v>
          </cell>
          <cell r="J19">
            <v>42736</v>
          </cell>
        </row>
        <row r="20">
          <cell r="H20">
            <v>21780</v>
          </cell>
          <cell r="I20" t="str">
            <v>2011M-014923R1</v>
          </cell>
          <cell r="J20">
            <v>42736</v>
          </cell>
        </row>
        <row r="21">
          <cell r="H21">
            <v>24974</v>
          </cell>
          <cell r="I21" t="str">
            <v>2001M-014923-R1</v>
          </cell>
          <cell r="J21">
            <v>43221</v>
          </cell>
        </row>
        <row r="22">
          <cell r="H22">
            <v>517</v>
          </cell>
          <cell r="I22" t="str">
            <v>2015M-0004135-R1</v>
          </cell>
          <cell r="J22">
            <v>43770</v>
          </cell>
        </row>
        <row r="23">
          <cell r="H23">
            <v>1805</v>
          </cell>
          <cell r="I23" t="str">
            <v>2010M-011528R1</v>
          </cell>
          <cell r="J23">
            <v>44013</v>
          </cell>
        </row>
        <row r="24">
          <cell r="H24">
            <v>55867</v>
          </cell>
          <cell r="I24" t="str">
            <v>2107M-014923R2</v>
          </cell>
          <cell r="J24">
            <v>44501</v>
          </cell>
        </row>
        <row r="25">
          <cell r="H25">
            <v>2201061</v>
          </cell>
          <cell r="I25" t="str">
            <v>2020M-011528-R2</v>
          </cell>
          <cell r="J25">
            <v>45474</v>
          </cell>
        </row>
        <row r="26">
          <cell r="H26" t="str">
            <v>02-18.</v>
          </cell>
          <cell r="I26" t="str">
            <v>NSCOC57937-14CO</v>
          </cell>
          <cell r="J26" t="str">
            <v>N/A</v>
          </cell>
        </row>
        <row r="27">
          <cell r="H27">
            <v>2204067</v>
          </cell>
          <cell r="I27" t="str">
            <v>NSCOC95045-19CO</v>
          </cell>
          <cell r="J27">
            <v>45627</v>
          </cell>
        </row>
        <row r="28">
          <cell r="H28">
            <v>91379</v>
          </cell>
          <cell r="I28" t="str">
            <v>2008M-010847R1</v>
          </cell>
          <cell r="J28">
            <v>42736</v>
          </cell>
        </row>
        <row r="29">
          <cell r="H29">
            <v>12045</v>
          </cell>
          <cell r="I29" t="str">
            <v>2008M-010847R1</v>
          </cell>
          <cell r="J29">
            <v>42856</v>
          </cell>
        </row>
        <row r="30">
          <cell r="H30" t="str">
            <v>6C6697A</v>
          </cell>
          <cell r="I30" t="str">
            <v>2009M-009406R2</v>
          </cell>
          <cell r="J30">
            <v>43525</v>
          </cell>
        </row>
        <row r="31">
          <cell r="H31">
            <v>20134</v>
          </cell>
          <cell r="I31" t="str">
            <v>2008M-010847R1</v>
          </cell>
          <cell r="J31">
            <v>43070</v>
          </cell>
        </row>
        <row r="32">
          <cell r="H32">
            <v>31850</v>
          </cell>
          <cell r="I32" t="str">
            <v>2008M-010847R1</v>
          </cell>
          <cell r="J32">
            <v>43435</v>
          </cell>
        </row>
        <row r="33">
          <cell r="H33" t="str">
            <v>7J7948A</v>
          </cell>
          <cell r="I33" t="str">
            <v>2009M-009406-R2</v>
          </cell>
          <cell r="J33">
            <v>44013</v>
          </cell>
        </row>
        <row r="34">
          <cell r="H34">
            <v>46002</v>
          </cell>
          <cell r="I34" t="str">
            <v>2008M-010847R1</v>
          </cell>
          <cell r="J34">
            <v>44013</v>
          </cell>
        </row>
        <row r="35">
          <cell r="H35">
            <v>79754</v>
          </cell>
          <cell r="I35" t="str">
            <v>2018M-010847-R2</v>
          </cell>
          <cell r="J35">
            <v>45566</v>
          </cell>
        </row>
        <row r="36">
          <cell r="H36">
            <v>82196</v>
          </cell>
          <cell r="I36" t="str">
            <v>2018M-010847-R2</v>
          </cell>
          <cell r="J36">
            <v>45658</v>
          </cell>
        </row>
        <row r="37">
          <cell r="H37" t="str">
            <v>31168E</v>
          </cell>
          <cell r="I37" t="str">
            <v>2009M-010611R2</v>
          </cell>
          <cell r="J37">
            <v>42795</v>
          </cell>
        </row>
        <row r="38">
          <cell r="H38">
            <v>3158158</v>
          </cell>
          <cell r="I38" t="str">
            <v>2009M-010611R2</v>
          </cell>
          <cell r="J38">
            <v>43466</v>
          </cell>
        </row>
        <row r="39">
          <cell r="H39">
            <v>3161180</v>
          </cell>
          <cell r="I39" t="str">
            <v>2009M-010611R2</v>
          </cell>
          <cell r="J39">
            <v>43525</v>
          </cell>
        </row>
        <row r="40">
          <cell r="H40">
            <v>3171594</v>
          </cell>
          <cell r="I40" t="str">
            <v>2009M-010611R2</v>
          </cell>
          <cell r="J40">
            <v>43709</v>
          </cell>
        </row>
        <row r="41">
          <cell r="H41">
            <v>3182126</v>
          </cell>
          <cell r="I41" t="str">
            <v>2009M-010611R2</v>
          </cell>
          <cell r="J41">
            <v>43891</v>
          </cell>
        </row>
        <row r="42">
          <cell r="H42">
            <v>3195038</v>
          </cell>
          <cell r="I42" t="str">
            <v>2009M-010611R2</v>
          </cell>
          <cell r="J42">
            <v>44105</v>
          </cell>
        </row>
        <row r="43">
          <cell r="H43">
            <v>3212339</v>
          </cell>
          <cell r="I43" t="str">
            <v>2009M-010611R2</v>
          </cell>
          <cell r="J43">
            <v>44378</v>
          </cell>
        </row>
        <row r="44">
          <cell r="H44">
            <v>19313550</v>
          </cell>
          <cell r="I44" t="str">
            <v>2016M-0005139-R1</v>
          </cell>
          <cell r="J44">
            <v>44774</v>
          </cell>
        </row>
        <row r="45">
          <cell r="H45">
            <v>33300485</v>
          </cell>
          <cell r="I45" t="str">
            <v>2020M-010611-R3</v>
          </cell>
          <cell r="J45">
            <v>45901</v>
          </cell>
        </row>
        <row r="46">
          <cell r="H46">
            <v>370123</v>
          </cell>
          <cell r="I46" t="str">
            <v>2018M-0006751-R2</v>
          </cell>
          <cell r="J46">
            <v>45658</v>
          </cell>
        </row>
        <row r="47">
          <cell r="H47" t="str">
            <v>LG1904</v>
          </cell>
          <cell r="I47" t="str">
            <v>2006M-0006618</v>
          </cell>
          <cell r="J47">
            <v>42491</v>
          </cell>
        </row>
        <row r="48">
          <cell r="H48">
            <v>61984</v>
          </cell>
          <cell r="I48" t="str">
            <v>2006M-0006618</v>
          </cell>
          <cell r="J48">
            <v>42491</v>
          </cell>
        </row>
        <row r="49">
          <cell r="H49">
            <v>60336</v>
          </cell>
          <cell r="I49" t="str">
            <v>2006M-0006618</v>
          </cell>
          <cell r="J49">
            <v>43221</v>
          </cell>
        </row>
        <row r="50">
          <cell r="H50" t="str">
            <v>6GC5219A</v>
          </cell>
          <cell r="I50" t="str">
            <v>2016M-003819-R2</v>
          </cell>
          <cell r="J50">
            <v>43344</v>
          </cell>
        </row>
        <row r="51">
          <cell r="H51" t="str">
            <v>E0417</v>
          </cell>
          <cell r="I51" t="str">
            <v>2007M-007294R1</v>
          </cell>
          <cell r="J51">
            <v>43922</v>
          </cell>
        </row>
        <row r="52">
          <cell r="H52">
            <v>66457</v>
          </cell>
          <cell r="I52" t="str">
            <v>2017M-0006618-R1</v>
          </cell>
          <cell r="J52">
            <v>43617</v>
          </cell>
        </row>
        <row r="53">
          <cell r="H53" t="str">
            <v>OGC3158C</v>
          </cell>
          <cell r="I53" t="str">
            <v>2016M-003819-R2</v>
          </cell>
          <cell r="J53">
            <v>44682</v>
          </cell>
        </row>
        <row r="54">
          <cell r="H54">
            <v>3300151</v>
          </cell>
          <cell r="I54" t="str">
            <v>2020M-007294-R2</v>
          </cell>
          <cell r="J54">
            <v>45901</v>
          </cell>
        </row>
        <row r="55">
          <cell r="H55">
            <v>3310538</v>
          </cell>
          <cell r="I55" t="str">
            <v>2020M-007294-R2</v>
          </cell>
          <cell r="J55">
            <v>46143</v>
          </cell>
        </row>
        <row r="56">
          <cell r="H56">
            <v>35614</v>
          </cell>
          <cell r="I56" t="str">
            <v>2009M-0010035</v>
          </cell>
          <cell r="J56">
            <v>42491</v>
          </cell>
        </row>
        <row r="57">
          <cell r="H57">
            <v>6210915</v>
          </cell>
          <cell r="I57" t="str">
            <v>2007M-006629R1</v>
          </cell>
          <cell r="J57">
            <v>43313</v>
          </cell>
        </row>
        <row r="58">
          <cell r="H58">
            <v>3190416</v>
          </cell>
          <cell r="I58" t="str">
            <v>2007M-006629R1</v>
          </cell>
          <cell r="J58">
            <v>43525</v>
          </cell>
        </row>
        <row r="59">
          <cell r="H59">
            <v>8801215</v>
          </cell>
          <cell r="I59" t="str">
            <v>2007M-006629R2</v>
          </cell>
          <cell r="J59">
            <v>43313</v>
          </cell>
        </row>
        <row r="60">
          <cell r="H60" t="str">
            <v>025S06</v>
          </cell>
          <cell r="I60" t="str">
            <v>2006M-0006152</v>
          </cell>
          <cell r="J60">
            <v>43525</v>
          </cell>
        </row>
        <row r="61">
          <cell r="H61">
            <v>1000317</v>
          </cell>
          <cell r="I61" t="str">
            <v>2007M-006629R1</v>
          </cell>
          <cell r="J61">
            <v>43862</v>
          </cell>
        </row>
        <row r="62">
          <cell r="H62">
            <v>6244801</v>
          </cell>
          <cell r="I62" t="str">
            <v>2013M-0001707R1</v>
          </cell>
          <cell r="J62">
            <v>43497</v>
          </cell>
        </row>
        <row r="63">
          <cell r="H63">
            <v>4681219</v>
          </cell>
          <cell r="I63" t="str">
            <v>2007M-006629R1</v>
          </cell>
          <cell r="J63">
            <v>44866</v>
          </cell>
        </row>
        <row r="64">
          <cell r="H64">
            <v>3130622</v>
          </cell>
          <cell r="I64" t="str">
            <v>2021M-006629-R2</v>
          </cell>
          <cell r="J64">
            <v>45778</v>
          </cell>
        </row>
        <row r="65">
          <cell r="H65" t="str">
            <v>627TO3</v>
          </cell>
          <cell r="I65" t="str">
            <v>2015M-0004061-R1</v>
          </cell>
          <cell r="J65">
            <v>44044</v>
          </cell>
        </row>
        <row r="66">
          <cell r="H66" t="str">
            <v>627TO4</v>
          </cell>
          <cell r="I66" t="str">
            <v>2015M-0004061-R2</v>
          </cell>
          <cell r="J66">
            <v>44044</v>
          </cell>
        </row>
        <row r="67">
          <cell r="H67" t="str">
            <v>627TO5</v>
          </cell>
          <cell r="I67" t="str">
            <v>2015M-0004061-R3</v>
          </cell>
          <cell r="J67">
            <v>44044</v>
          </cell>
        </row>
        <row r="68">
          <cell r="H68" t="str">
            <v>8603251D</v>
          </cell>
          <cell r="I68" t="str">
            <v>2010M-14083-R1</v>
          </cell>
          <cell r="J68">
            <v>44378</v>
          </cell>
        </row>
        <row r="69">
          <cell r="H69" t="str">
            <v>0600233E</v>
          </cell>
          <cell r="I69" t="str">
            <v>2010M-14083R1</v>
          </cell>
          <cell r="J69">
            <v>44896</v>
          </cell>
        </row>
        <row r="70">
          <cell r="H70">
            <v>51548</v>
          </cell>
          <cell r="I70" t="str">
            <v>2008M-011682R1</v>
          </cell>
          <cell r="J70">
            <v>44256</v>
          </cell>
        </row>
        <row r="71">
          <cell r="H71" t="str">
            <v>C080857</v>
          </cell>
          <cell r="I71" t="str">
            <v>2009M-0009249</v>
          </cell>
          <cell r="J71">
            <v>46235</v>
          </cell>
        </row>
        <row r="72">
          <cell r="H72" t="str">
            <v>D050268</v>
          </cell>
          <cell r="I72" t="str">
            <v>2009M-0009249</v>
          </cell>
          <cell r="J72">
            <v>46508</v>
          </cell>
        </row>
        <row r="73">
          <cell r="H73" t="str">
            <v>4A0667</v>
          </cell>
          <cell r="I73" t="str">
            <v>2012M-14315R2</v>
          </cell>
          <cell r="J73">
            <v>42736</v>
          </cell>
        </row>
        <row r="74">
          <cell r="H74" t="str">
            <v>5GC5746A</v>
          </cell>
          <cell r="I74" t="str">
            <v>2005M-001483-R1</v>
          </cell>
          <cell r="J74">
            <v>42887</v>
          </cell>
        </row>
        <row r="75">
          <cell r="H75" t="str">
            <v>6A2141</v>
          </cell>
          <cell r="I75" t="str">
            <v>2012M-1435R2</v>
          </cell>
          <cell r="J75">
            <v>43160</v>
          </cell>
        </row>
        <row r="76">
          <cell r="H76" t="str">
            <v>6A5802</v>
          </cell>
          <cell r="I76" t="str">
            <v>2012M-1435R2</v>
          </cell>
          <cell r="J76">
            <v>43282</v>
          </cell>
        </row>
        <row r="77">
          <cell r="H77">
            <v>41643</v>
          </cell>
          <cell r="I77" t="str">
            <v>2011M-0000338-R1</v>
          </cell>
          <cell r="J77">
            <v>43800</v>
          </cell>
        </row>
        <row r="78">
          <cell r="H78" t="str">
            <v>20A061</v>
          </cell>
          <cell r="I78" t="str">
            <v>2018M-12315-R3</v>
          </cell>
          <cell r="J78">
            <v>44531</v>
          </cell>
        </row>
        <row r="79">
          <cell r="H79" t="str">
            <v>22D580</v>
          </cell>
          <cell r="I79" t="str">
            <v>2018M-14315-R3</v>
          </cell>
          <cell r="J79">
            <v>45474</v>
          </cell>
        </row>
        <row r="80">
          <cell r="H80" t="str">
            <v>G02553</v>
          </cell>
          <cell r="I80" t="str">
            <v>2022M-0005945-R2</v>
          </cell>
          <cell r="J80">
            <v>45717</v>
          </cell>
        </row>
        <row r="81">
          <cell r="H81">
            <v>2054173</v>
          </cell>
          <cell r="I81" t="str">
            <v>2003M-0002780-R1</v>
          </cell>
          <cell r="J81">
            <v>42125</v>
          </cell>
        </row>
        <row r="82">
          <cell r="H82">
            <v>1097723</v>
          </cell>
          <cell r="I82" t="str">
            <v>2003M-0002780-R1</v>
          </cell>
          <cell r="J82">
            <v>43497</v>
          </cell>
        </row>
        <row r="83">
          <cell r="H83">
            <v>1141280</v>
          </cell>
          <cell r="I83" t="str">
            <v>2013M-0002780-R1</v>
          </cell>
          <cell r="J83">
            <v>43862</v>
          </cell>
        </row>
        <row r="84">
          <cell r="H84" t="str">
            <v>7R9304</v>
          </cell>
          <cell r="I84" t="str">
            <v>2016M-014957-R2</v>
          </cell>
          <cell r="J84">
            <v>43800</v>
          </cell>
        </row>
        <row r="85">
          <cell r="H85">
            <v>1421594</v>
          </cell>
          <cell r="I85" t="str">
            <v>2018M-0002780-R2</v>
          </cell>
          <cell r="J85">
            <v>45901</v>
          </cell>
        </row>
        <row r="86">
          <cell r="H86" t="str">
            <v>SB16EF4</v>
          </cell>
          <cell r="I86" t="str">
            <v>2008M-001117-R3</v>
          </cell>
          <cell r="J86">
            <v>43221</v>
          </cell>
        </row>
        <row r="87">
          <cell r="H87">
            <v>1026225</v>
          </cell>
          <cell r="I87" t="str">
            <v>2012M-0000331R1</v>
          </cell>
          <cell r="J87">
            <v>42401</v>
          </cell>
        </row>
        <row r="88">
          <cell r="H88">
            <v>1070032</v>
          </cell>
          <cell r="I88" t="str">
            <v>2012M-0013600</v>
          </cell>
          <cell r="J88">
            <v>43132</v>
          </cell>
        </row>
        <row r="89">
          <cell r="H89">
            <v>1081405</v>
          </cell>
          <cell r="I89" t="str">
            <v>2012M-0013600</v>
          </cell>
          <cell r="J89">
            <v>43282</v>
          </cell>
        </row>
        <row r="90">
          <cell r="H90">
            <v>1424253</v>
          </cell>
          <cell r="I90" t="str">
            <v>2021M-0017077-R1</v>
          </cell>
          <cell r="J90">
            <v>45505</v>
          </cell>
        </row>
        <row r="91">
          <cell r="H91">
            <v>1404506</v>
          </cell>
          <cell r="I91" t="str">
            <v>2004M-0055R-R2</v>
          </cell>
          <cell r="J91">
            <v>42461</v>
          </cell>
        </row>
        <row r="92">
          <cell r="H92">
            <v>1602015</v>
          </cell>
          <cell r="I92" t="str">
            <v>2015M-005532R3</v>
          </cell>
          <cell r="J92">
            <v>43101</v>
          </cell>
        </row>
        <row r="93">
          <cell r="H93">
            <v>1602507</v>
          </cell>
          <cell r="I93" t="str">
            <v>2015M-005532R3</v>
          </cell>
          <cell r="J93">
            <v>43132</v>
          </cell>
        </row>
        <row r="94">
          <cell r="H94">
            <v>1602515</v>
          </cell>
          <cell r="I94" t="str">
            <v>2015M-005532R3</v>
          </cell>
          <cell r="J94">
            <v>43101</v>
          </cell>
        </row>
        <row r="95">
          <cell r="H95">
            <v>160908000</v>
          </cell>
          <cell r="I95" t="str">
            <v>2015M-005532R3</v>
          </cell>
          <cell r="J95">
            <v>43313</v>
          </cell>
        </row>
        <row r="96">
          <cell r="H96">
            <v>1609080</v>
          </cell>
          <cell r="I96" t="str">
            <v>2015M-005532R3</v>
          </cell>
          <cell r="J96">
            <v>43313</v>
          </cell>
        </row>
        <row r="97">
          <cell r="H97">
            <v>10121</v>
          </cell>
          <cell r="I97" t="str">
            <v>2016M-0011576-R1</v>
          </cell>
          <cell r="J97">
            <v>44197</v>
          </cell>
        </row>
        <row r="98">
          <cell r="H98" t="str">
            <v>C060284E5</v>
          </cell>
          <cell r="I98" t="str">
            <v>2015M-005532-R3</v>
          </cell>
          <cell r="J98">
            <v>45444</v>
          </cell>
        </row>
        <row r="99">
          <cell r="H99">
            <v>1009403</v>
          </cell>
          <cell r="I99" t="str">
            <v>2009M-0009200</v>
          </cell>
          <cell r="J99">
            <v>42309</v>
          </cell>
        </row>
        <row r="100">
          <cell r="H100" t="str">
            <v>5D50166</v>
          </cell>
          <cell r="I100" t="str">
            <v>2013M-0014705</v>
          </cell>
          <cell r="J100">
            <v>42795</v>
          </cell>
        </row>
        <row r="101">
          <cell r="H101">
            <v>1099395</v>
          </cell>
          <cell r="I101" t="str">
            <v>2009M-0009200</v>
          </cell>
          <cell r="J101">
            <v>43160</v>
          </cell>
        </row>
        <row r="102">
          <cell r="H102">
            <v>1113186</v>
          </cell>
          <cell r="I102" t="str">
            <v>2009M-0009200</v>
          </cell>
          <cell r="J102">
            <v>43282</v>
          </cell>
        </row>
        <row r="103">
          <cell r="H103">
            <v>1137280</v>
          </cell>
          <cell r="I103" t="str">
            <v>2009M-0009200</v>
          </cell>
          <cell r="J103">
            <v>43497</v>
          </cell>
        </row>
        <row r="104">
          <cell r="H104" t="str">
            <v>A170786</v>
          </cell>
          <cell r="I104" t="str">
            <v>2017M-0012145-R1</v>
          </cell>
          <cell r="J104">
            <v>44105</v>
          </cell>
        </row>
        <row r="105">
          <cell r="H105">
            <v>1254787</v>
          </cell>
          <cell r="I105" t="str">
            <v>2018M-0009200-R1</v>
          </cell>
          <cell r="J105">
            <v>44378</v>
          </cell>
        </row>
        <row r="106">
          <cell r="H106" t="str">
            <v>P220782</v>
          </cell>
          <cell r="I106" t="str">
            <v>2017M-0012145-R1</v>
          </cell>
          <cell r="J106">
            <v>45748</v>
          </cell>
        </row>
        <row r="107">
          <cell r="H107">
            <v>1460610</v>
          </cell>
          <cell r="I107" t="str">
            <v>2018M-0009200-R1</v>
          </cell>
          <cell r="J107">
            <v>45809</v>
          </cell>
        </row>
        <row r="108">
          <cell r="H108">
            <v>18039</v>
          </cell>
          <cell r="I108" t="str">
            <v>2007M-004929-R1</v>
          </cell>
          <cell r="J108">
            <v>43862</v>
          </cell>
        </row>
        <row r="109">
          <cell r="H109" t="str">
            <v>WTL19147</v>
          </cell>
          <cell r="I109" t="str">
            <v>2018M-004929-R2</v>
          </cell>
          <cell r="J109">
            <v>44409</v>
          </cell>
        </row>
        <row r="110">
          <cell r="H110" t="str">
            <v>WTL20041</v>
          </cell>
          <cell r="I110" t="str">
            <v>2018M-004929-R2</v>
          </cell>
          <cell r="J110">
            <v>44652</v>
          </cell>
        </row>
        <row r="111">
          <cell r="H111" t="str">
            <v>WTL20013</v>
          </cell>
          <cell r="I111" t="str">
            <v>2018M-004929-R3</v>
          </cell>
          <cell r="J111">
            <v>44593</v>
          </cell>
        </row>
        <row r="112">
          <cell r="H112" t="str">
            <v>WTL22167</v>
          </cell>
          <cell r="I112" t="str">
            <v>2018M-00429-R2</v>
          </cell>
          <cell r="J112">
            <v>45536</v>
          </cell>
        </row>
        <row r="113">
          <cell r="H113">
            <v>97195</v>
          </cell>
          <cell r="I113" t="str">
            <v>2009M-011784R1</v>
          </cell>
          <cell r="J113">
            <v>42491</v>
          </cell>
        </row>
        <row r="114">
          <cell r="H114" t="str">
            <v>5GC8549A</v>
          </cell>
          <cell r="I114" t="str">
            <v>2009M-013241</v>
          </cell>
          <cell r="J114">
            <v>43739</v>
          </cell>
        </row>
        <row r="115">
          <cell r="H115">
            <v>30619</v>
          </cell>
          <cell r="I115" t="str">
            <v>200M-011784R1</v>
          </cell>
          <cell r="J115">
            <v>43739</v>
          </cell>
        </row>
        <row r="116">
          <cell r="H116">
            <v>35524</v>
          </cell>
          <cell r="I116" t="str">
            <v>2009M-011784-R1</v>
          </cell>
          <cell r="J116">
            <v>43586</v>
          </cell>
        </row>
        <row r="117">
          <cell r="H117">
            <v>40557</v>
          </cell>
          <cell r="I117" t="str">
            <v>2009M-011784R1</v>
          </cell>
          <cell r="J117">
            <v>43770</v>
          </cell>
        </row>
        <row r="118">
          <cell r="H118" t="str">
            <v>1710543R</v>
          </cell>
          <cell r="I118" t="str">
            <v>2015M-0003022-R1</v>
          </cell>
          <cell r="J118">
            <v>43739</v>
          </cell>
        </row>
        <row r="119">
          <cell r="H119">
            <v>2005131</v>
          </cell>
          <cell r="I119" t="str">
            <v>2015M-0003022-R1</v>
          </cell>
          <cell r="J119">
            <v>44682</v>
          </cell>
        </row>
        <row r="120">
          <cell r="H120" t="str">
            <v>CO90115</v>
          </cell>
          <cell r="I120" t="str">
            <v>2015M-0003022-R1</v>
          </cell>
          <cell r="J120">
            <v>45505</v>
          </cell>
        </row>
        <row r="121">
          <cell r="H121" t="str">
            <v>D040553</v>
          </cell>
          <cell r="I121" t="str">
            <v>2022M-0003022-R2</v>
          </cell>
          <cell r="J121">
            <v>45748</v>
          </cell>
        </row>
        <row r="122">
          <cell r="H122">
            <v>62174</v>
          </cell>
          <cell r="I122" t="str">
            <v>2009M-0010049</v>
          </cell>
          <cell r="J122">
            <v>42491</v>
          </cell>
        </row>
        <row r="123">
          <cell r="H123" t="str">
            <v>5GC4884C</v>
          </cell>
          <cell r="I123" t="str">
            <v>2007M-006750-R1</v>
          </cell>
          <cell r="J123">
            <v>43252</v>
          </cell>
        </row>
        <row r="124">
          <cell r="H124" t="str">
            <v>L6GC1185A</v>
          </cell>
          <cell r="I124" t="str">
            <v>2007M-006750-R1</v>
          </cell>
          <cell r="J124">
            <v>43252</v>
          </cell>
        </row>
        <row r="125">
          <cell r="H125">
            <v>890986</v>
          </cell>
          <cell r="I125" t="str">
            <v>2009M-0010049</v>
          </cell>
          <cell r="J125">
            <v>43435</v>
          </cell>
        </row>
        <row r="126">
          <cell r="H126">
            <v>58937</v>
          </cell>
          <cell r="I126" t="str">
            <v>2009M-0010049</v>
          </cell>
          <cell r="J126">
            <v>43556</v>
          </cell>
        </row>
        <row r="127">
          <cell r="H127">
            <v>86167</v>
          </cell>
          <cell r="I127" t="str">
            <v>2009M-0010049</v>
          </cell>
          <cell r="J127">
            <v>43831</v>
          </cell>
        </row>
        <row r="128">
          <cell r="H128" t="str">
            <v>96C57491</v>
          </cell>
          <cell r="I128" t="str">
            <v>2007M-006750-R1</v>
          </cell>
          <cell r="J128">
            <v>44835</v>
          </cell>
        </row>
        <row r="129">
          <cell r="H129" t="str">
            <v>S08842</v>
          </cell>
          <cell r="I129" t="str">
            <v>2017M-0017783</v>
          </cell>
          <cell r="J129">
            <v>45383</v>
          </cell>
        </row>
        <row r="130">
          <cell r="H130" t="str">
            <v>C01780A</v>
          </cell>
          <cell r="I130" t="str">
            <v>2021M-006750-R2</v>
          </cell>
          <cell r="J130">
            <v>45870</v>
          </cell>
        </row>
        <row r="131">
          <cell r="H131">
            <v>20205349</v>
          </cell>
          <cell r="I131" t="str">
            <v>2021M--0008250-R1</v>
          </cell>
          <cell r="J131">
            <v>45597</v>
          </cell>
        </row>
        <row r="132">
          <cell r="H132">
            <v>1027597</v>
          </cell>
          <cell r="I132" t="str">
            <v>2008M-0008608</v>
          </cell>
          <cell r="J132">
            <v>42461</v>
          </cell>
        </row>
        <row r="133">
          <cell r="H133" t="str">
            <v>A160036</v>
          </cell>
          <cell r="I133" t="str">
            <v>2013M-0002244R1</v>
          </cell>
          <cell r="J133">
            <v>43466</v>
          </cell>
        </row>
        <row r="134">
          <cell r="H134">
            <v>16005</v>
          </cell>
          <cell r="I134" t="str">
            <v>2014M-0015361</v>
          </cell>
          <cell r="J134">
            <v>43160</v>
          </cell>
        </row>
        <row r="135">
          <cell r="H135">
            <v>17006</v>
          </cell>
          <cell r="I135" t="str">
            <v>2014M-0015361</v>
          </cell>
          <cell r="J135">
            <v>43497</v>
          </cell>
        </row>
        <row r="136">
          <cell r="H136" t="str">
            <v>A170688</v>
          </cell>
          <cell r="I136" t="str">
            <v>2013M-0002244R1</v>
          </cell>
          <cell r="J136">
            <v>44075</v>
          </cell>
        </row>
        <row r="137">
          <cell r="H137" t="str">
            <v>A170382</v>
          </cell>
          <cell r="I137" t="str">
            <v>2013M-0002244R1</v>
          </cell>
          <cell r="J137">
            <v>43983</v>
          </cell>
        </row>
        <row r="138">
          <cell r="H138" t="str">
            <v>P200179</v>
          </cell>
          <cell r="I138" t="str">
            <v>2013M-0002244R1</v>
          </cell>
          <cell r="J138">
            <v>44927</v>
          </cell>
        </row>
        <row r="139">
          <cell r="H139">
            <v>21053937</v>
          </cell>
          <cell r="I139" t="str">
            <v>2016M-0004505-R1</v>
          </cell>
          <cell r="J139">
            <v>45413</v>
          </cell>
        </row>
        <row r="140">
          <cell r="H140" t="str">
            <v>A230276</v>
          </cell>
          <cell r="I140" t="str">
            <v>2022M-0002244-R2</v>
          </cell>
          <cell r="J140" t="str">
            <v>abril 22-2025</v>
          </cell>
        </row>
        <row r="141">
          <cell r="H141">
            <v>3116139</v>
          </cell>
          <cell r="I141" t="str">
            <v>2005M-0004619</v>
          </cell>
          <cell r="J141">
            <v>42401</v>
          </cell>
        </row>
        <row r="142">
          <cell r="H142" t="str">
            <v>3119851E</v>
          </cell>
          <cell r="I142" t="str">
            <v>03751-MAE07-05</v>
          </cell>
          <cell r="J142">
            <v>42430</v>
          </cell>
        </row>
        <row r="143">
          <cell r="H143">
            <v>3158113</v>
          </cell>
          <cell r="I143" t="str">
            <v>2005M-0004619</v>
          </cell>
          <cell r="J143">
            <v>43101</v>
          </cell>
        </row>
        <row r="144">
          <cell r="H144">
            <v>2720316</v>
          </cell>
          <cell r="I144" t="str">
            <v>2007M-006934R1</v>
          </cell>
          <cell r="J144">
            <v>43132</v>
          </cell>
        </row>
        <row r="145">
          <cell r="H145">
            <v>76776</v>
          </cell>
          <cell r="I145" t="str">
            <v>2005M-0004551</v>
          </cell>
          <cell r="J145">
            <v>43313</v>
          </cell>
        </row>
        <row r="146">
          <cell r="H146">
            <v>3170319</v>
          </cell>
          <cell r="I146" t="str">
            <v>2016M-0004619R1</v>
          </cell>
          <cell r="J146">
            <v>43132</v>
          </cell>
        </row>
        <row r="147">
          <cell r="H147">
            <v>78167</v>
          </cell>
          <cell r="I147" t="str">
            <v>2016M-0004551-R1</v>
          </cell>
          <cell r="J147">
            <v>43739</v>
          </cell>
        </row>
        <row r="148">
          <cell r="H148">
            <v>3239960</v>
          </cell>
          <cell r="I148" t="str">
            <v>2016M-0004551-R2</v>
          </cell>
          <cell r="J148">
            <v>44531</v>
          </cell>
        </row>
        <row r="149">
          <cell r="H149">
            <v>370222</v>
          </cell>
          <cell r="I149" t="str">
            <v>2016M-005176R2</v>
          </cell>
          <cell r="J149">
            <v>45323</v>
          </cell>
        </row>
        <row r="150">
          <cell r="H150">
            <v>410123</v>
          </cell>
          <cell r="I150" t="str">
            <v>2016M-005176R2</v>
          </cell>
          <cell r="J150">
            <v>45658</v>
          </cell>
        </row>
        <row r="151">
          <cell r="H151" t="str">
            <v>4GC1463</v>
          </cell>
          <cell r="I151" t="str">
            <v>2009M-0010159</v>
          </cell>
          <cell r="J151">
            <v>42461</v>
          </cell>
        </row>
        <row r="152">
          <cell r="H152" t="str">
            <v>4GC1473</v>
          </cell>
          <cell r="I152" t="str">
            <v>2009M-0010159</v>
          </cell>
          <cell r="J152">
            <v>42461</v>
          </cell>
        </row>
        <row r="153">
          <cell r="H153" t="str">
            <v>5CL3423</v>
          </cell>
          <cell r="I153" t="str">
            <v>2005M-0004332</v>
          </cell>
          <cell r="J153">
            <v>43009</v>
          </cell>
        </row>
        <row r="154">
          <cell r="H154" t="str">
            <v>7A6150</v>
          </cell>
          <cell r="I154" t="str">
            <v>2014M-0014895</v>
          </cell>
          <cell r="J154">
            <v>43647</v>
          </cell>
        </row>
        <row r="155">
          <cell r="H155">
            <v>1081122</v>
          </cell>
          <cell r="I155" t="str">
            <v>2021M-0010633-R1</v>
          </cell>
          <cell r="J155">
            <v>45505</v>
          </cell>
        </row>
        <row r="156">
          <cell r="H156">
            <v>3159913</v>
          </cell>
          <cell r="I156" t="str">
            <v>2012M-0001874-R1</v>
          </cell>
          <cell r="J156">
            <v>43497</v>
          </cell>
        </row>
        <row r="157">
          <cell r="H157" t="str">
            <v>E1016</v>
          </cell>
          <cell r="I157" t="str">
            <v>2012M-0001874-R1</v>
          </cell>
          <cell r="J157">
            <v>43739</v>
          </cell>
        </row>
        <row r="158">
          <cell r="H158">
            <v>14060009671</v>
          </cell>
          <cell r="I158" t="str">
            <v>2009M-12744-R1</v>
          </cell>
          <cell r="J158">
            <v>42491</v>
          </cell>
        </row>
        <row r="159">
          <cell r="H159" t="str">
            <v>4GC3921</v>
          </cell>
          <cell r="I159" t="str">
            <v>2007M-007337-R1</v>
          </cell>
          <cell r="J159">
            <v>43374</v>
          </cell>
        </row>
        <row r="160">
          <cell r="H160">
            <v>79697</v>
          </cell>
          <cell r="I160" t="str">
            <v>2006M-0006540</v>
          </cell>
          <cell r="J160">
            <v>43739</v>
          </cell>
        </row>
        <row r="161">
          <cell r="H161" t="str">
            <v>29J0617</v>
          </cell>
          <cell r="I161" t="str">
            <v>2009M-012949R1</v>
          </cell>
          <cell r="J161">
            <v>43678</v>
          </cell>
        </row>
        <row r="162">
          <cell r="H162" t="str">
            <v>5J2109A</v>
          </cell>
          <cell r="I162" t="str">
            <v>2011M-012853R2</v>
          </cell>
          <cell r="J162">
            <v>43647</v>
          </cell>
        </row>
        <row r="163">
          <cell r="H163">
            <v>216222</v>
          </cell>
          <cell r="I163" t="str">
            <v>2020M-0010068-R1</v>
          </cell>
          <cell r="J163">
            <v>45536</v>
          </cell>
        </row>
        <row r="164">
          <cell r="H164">
            <v>14030699</v>
          </cell>
          <cell r="I164" t="str">
            <v>2012M-001213-R1</v>
          </cell>
          <cell r="J164">
            <v>42795</v>
          </cell>
        </row>
        <row r="165">
          <cell r="H165">
            <v>59774</v>
          </cell>
          <cell r="I165" t="str">
            <v>2007M-0007456</v>
          </cell>
          <cell r="J165">
            <v>42491</v>
          </cell>
        </row>
        <row r="166">
          <cell r="H166" t="str">
            <v>5R9078</v>
          </cell>
          <cell r="I166" t="str">
            <v>2005M-004940R2</v>
          </cell>
          <cell r="J166">
            <v>43040</v>
          </cell>
        </row>
        <row r="167">
          <cell r="H167" t="str">
            <v>SB6415</v>
          </cell>
          <cell r="I167" t="str">
            <v>2005M-004940R2</v>
          </cell>
          <cell r="J167">
            <v>43160</v>
          </cell>
        </row>
        <row r="168">
          <cell r="H168">
            <v>80606</v>
          </cell>
          <cell r="I168" t="str">
            <v>2007M-0007436</v>
          </cell>
          <cell r="J168">
            <v>43405</v>
          </cell>
        </row>
        <row r="169">
          <cell r="H169">
            <v>91398</v>
          </cell>
          <cell r="I169" t="str">
            <v>2007M-0007436</v>
          </cell>
          <cell r="J169">
            <v>43862</v>
          </cell>
        </row>
        <row r="170">
          <cell r="H170" t="str">
            <v>9J7923</v>
          </cell>
          <cell r="I170" t="str">
            <v>2016M-004940R3</v>
          </cell>
          <cell r="J170">
            <v>44743</v>
          </cell>
        </row>
        <row r="171">
          <cell r="H171" t="str">
            <v>1H6850</v>
          </cell>
          <cell r="I171" t="str">
            <v>2016M-004940-R3</v>
          </cell>
          <cell r="J171">
            <v>45444</v>
          </cell>
        </row>
        <row r="172">
          <cell r="H172" t="str">
            <v>G22603</v>
          </cell>
          <cell r="I172" t="str">
            <v>2021M-0007436-R1</v>
          </cell>
          <cell r="J172">
            <v>45870</v>
          </cell>
        </row>
        <row r="173">
          <cell r="H173" t="str">
            <v>4G0384</v>
          </cell>
          <cell r="I173" t="str">
            <v>2004M-015017-R1</v>
          </cell>
          <cell r="J173">
            <v>42370</v>
          </cell>
        </row>
        <row r="174">
          <cell r="H174" t="str">
            <v>4G0385</v>
          </cell>
          <cell r="I174" t="str">
            <v>2004M-015017-R1</v>
          </cell>
          <cell r="J174">
            <v>42370</v>
          </cell>
        </row>
        <row r="175">
          <cell r="H175" t="str">
            <v>5GC897IA</v>
          </cell>
          <cell r="I175" t="str">
            <v>2004M-014958-R1</v>
          </cell>
          <cell r="J175">
            <v>42736</v>
          </cell>
        </row>
        <row r="176">
          <cell r="H176" t="str">
            <v>6GC0454A</v>
          </cell>
          <cell r="I176" t="str">
            <v>2015M-014958-R2</v>
          </cell>
          <cell r="J176">
            <v>42767</v>
          </cell>
        </row>
        <row r="177">
          <cell r="H177">
            <v>63156</v>
          </cell>
          <cell r="I177" t="str">
            <v>2007M-0006740</v>
          </cell>
          <cell r="J177">
            <v>43221</v>
          </cell>
        </row>
        <row r="178">
          <cell r="H178">
            <v>77417</v>
          </cell>
          <cell r="I178" t="str">
            <v>2007M-0006740</v>
          </cell>
          <cell r="J178">
            <v>43709</v>
          </cell>
        </row>
        <row r="179">
          <cell r="H179">
            <v>3108</v>
          </cell>
          <cell r="I179" t="str">
            <v>2007M-0006740</v>
          </cell>
          <cell r="J179">
            <v>44013</v>
          </cell>
        </row>
        <row r="180">
          <cell r="H180" t="str">
            <v>95C5579C</v>
          </cell>
          <cell r="I180" t="str">
            <v>2015M-014958-R2</v>
          </cell>
          <cell r="J180">
            <v>44470</v>
          </cell>
        </row>
        <row r="181">
          <cell r="H181" t="str">
            <v>C00793A</v>
          </cell>
          <cell r="I181" t="str">
            <v>2020M-014958-R3</v>
          </cell>
          <cell r="J181">
            <v>45413</v>
          </cell>
        </row>
        <row r="182">
          <cell r="H182" t="str">
            <v>000764A</v>
          </cell>
          <cell r="I182" t="str">
            <v>2020M-014958-R3</v>
          </cell>
          <cell r="J182">
            <v>45717</v>
          </cell>
        </row>
        <row r="183">
          <cell r="H183">
            <v>1407180</v>
          </cell>
          <cell r="I183" t="str">
            <v>2009M-010882R2</v>
          </cell>
          <cell r="J183">
            <v>43282</v>
          </cell>
        </row>
        <row r="184">
          <cell r="H184">
            <v>1511064</v>
          </cell>
          <cell r="I184" t="str">
            <v>2009M-010882R2</v>
          </cell>
          <cell r="J184">
            <v>43770</v>
          </cell>
        </row>
        <row r="185">
          <cell r="H185">
            <v>1603060</v>
          </cell>
          <cell r="I185" t="str">
            <v>2009M-010882R2</v>
          </cell>
          <cell r="J185">
            <v>43891</v>
          </cell>
        </row>
        <row r="186">
          <cell r="H186">
            <v>1505256</v>
          </cell>
          <cell r="I186" t="str">
            <v>2009M-010882R2</v>
          </cell>
          <cell r="J186">
            <v>43586</v>
          </cell>
        </row>
        <row r="187">
          <cell r="H187">
            <v>1702194</v>
          </cell>
          <cell r="I187" t="str">
            <v>2009M-010882R2</v>
          </cell>
          <cell r="J187">
            <v>44228</v>
          </cell>
        </row>
        <row r="188">
          <cell r="H188" t="str">
            <v>2E2168B</v>
          </cell>
          <cell r="I188" t="str">
            <v>2099M-011331-R2</v>
          </cell>
          <cell r="J188">
            <v>45809</v>
          </cell>
        </row>
        <row r="189">
          <cell r="H189" t="str">
            <v>D050300</v>
          </cell>
          <cell r="I189" t="str">
            <v>2009M-010882R2</v>
          </cell>
          <cell r="J189">
            <v>46508</v>
          </cell>
        </row>
        <row r="190">
          <cell r="H190">
            <v>57382</v>
          </cell>
          <cell r="I190" t="str">
            <v>2013M-014236-R2</v>
          </cell>
          <cell r="J190">
            <v>43040</v>
          </cell>
        </row>
        <row r="191">
          <cell r="H191" t="str">
            <v>675S04</v>
          </cell>
          <cell r="I191" t="str">
            <v>2013M-014236-R2</v>
          </cell>
          <cell r="J191">
            <v>43160</v>
          </cell>
        </row>
        <row r="192">
          <cell r="H192" t="str">
            <v>6A0677</v>
          </cell>
          <cell r="I192" t="str">
            <v>2015M-014625-R2</v>
          </cell>
          <cell r="J192">
            <v>43344</v>
          </cell>
        </row>
        <row r="193">
          <cell r="H193" t="str">
            <v>6A0691</v>
          </cell>
          <cell r="I193" t="str">
            <v>2015M-014625-R2</v>
          </cell>
          <cell r="J193">
            <v>43344</v>
          </cell>
        </row>
        <row r="194">
          <cell r="H194">
            <v>2017412</v>
          </cell>
          <cell r="I194" t="str">
            <v>2015M-014625-R3</v>
          </cell>
          <cell r="J194">
            <v>44927</v>
          </cell>
        </row>
        <row r="195">
          <cell r="H195">
            <v>79066</v>
          </cell>
          <cell r="I195" t="str">
            <v>2021M-006968-R2</v>
          </cell>
          <cell r="J195">
            <v>45901</v>
          </cell>
        </row>
        <row r="196">
          <cell r="H196">
            <v>85627</v>
          </cell>
          <cell r="I196" t="str">
            <v>2021M-006968-R2</v>
          </cell>
          <cell r="J196">
            <v>46204</v>
          </cell>
        </row>
        <row r="197">
          <cell r="H197" t="str">
            <v>235F1</v>
          </cell>
          <cell r="I197" t="str">
            <v>2009M-0009825</v>
          </cell>
          <cell r="J197">
            <v>42217</v>
          </cell>
        </row>
        <row r="198">
          <cell r="H198">
            <v>1510168</v>
          </cell>
          <cell r="I198" t="str">
            <v>2009M-0009825</v>
          </cell>
          <cell r="J198">
            <v>43374</v>
          </cell>
        </row>
        <row r="199">
          <cell r="H199">
            <v>1503563</v>
          </cell>
          <cell r="I199" t="str">
            <v>2009M-0009825</v>
          </cell>
          <cell r="J199">
            <v>43191</v>
          </cell>
        </row>
        <row r="200">
          <cell r="H200">
            <v>1013242</v>
          </cell>
          <cell r="I200" t="str">
            <v>2009M-00091220</v>
          </cell>
          <cell r="J200">
            <v>42309</v>
          </cell>
        </row>
        <row r="201">
          <cell r="H201">
            <v>154900815</v>
          </cell>
          <cell r="I201" t="str">
            <v>2006M-0005183</v>
          </cell>
          <cell r="J201">
            <v>42217</v>
          </cell>
        </row>
        <row r="202">
          <cell r="H202">
            <v>154900816</v>
          </cell>
          <cell r="I202" t="str">
            <v>2006M-0005184</v>
          </cell>
          <cell r="J202">
            <v>42217</v>
          </cell>
        </row>
        <row r="203">
          <cell r="H203">
            <v>154900817</v>
          </cell>
          <cell r="I203" t="str">
            <v>2006M-0005185</v>
          </cell>
          <cell r="J203">
            <v>42217</v>
          </cell>
        </row>
        <row r="204">
          <cell r="H204">
            <v>154900818</v>
          </cell>
          <cell r="I204" t="str">
            <v>2006M-0005186</v>
          </cell>
          <cell r="J204">
            <v>42217</v>
          </cell>
        </row>
        <row r="205">
          <cell r="H205">
            <v>95065</v>
          </cell>
          <cell r="I205" t="str">
            <v>2003M-0002998</v>
          </cell>
          <cell r="J205">
            <v>42461</v>
          </cell>
        </row>
        <row r="206">
          <cell r="H206">
            <v>21431</v>
          </cell>
          <cell r="I206" t="str">
            <v>2014M-0002998R1</v>
          </cell>
          <cell r="J206">
            <v>43101</v>
          </cell>
        </row>
        <row r="207">
          <cell r="H207">
            <v>679501</v>
          </cell>
          <cell r="I207" t="str">
            <v>2006M-0005184</v>
          </cell>
          <cell r="J207">
            <v>43101</v>
          </cell>
        </row>
        <row r="208">
          <cell r="H208">
            <v>27672</v>
          </cell>
          <cell r="I208" t="str">
            <v>2014M-0002998R1</v>
          </cell>
          <cell r="J208">
            <v>43313</v>
          </cell>
        </row>
        <row r="209">
          <cell r="H209">
            <v>56708</v>
          </cell>
          <cell r="I209" t="str">
            <v>2014M-0002998R1</v>
          </cell>
          <cell r="J209">
            <v>44531</v>
          </cell>
        </row>
        <row r="210">
          <cell r="H210">
            <v>80112</v>
          </cell>
          <cell r="I210" t="str">
            <v>2020M-000299-R2</v>
          </cell>
          <cell r="J210">
            <v>45931</v>
          </cell>
        </row>
        <row r="211">
          <cell r="H211" t="str">
            <v>7M8451</v>
          </cell>
          <cell r="I211" t="str">
            <v>2009M-012362R1</v>
          </cell>
          <cell r="J211">
            <v>44075</v>
          </cell>
        </row>
        <row r="212">
          <cell r="H212">
            <v>128412</v>
          </cell>
          <cell r="I212" t="str">
            <v>2016M-003380R2</v>
          </cell>
          <cell r="J212">
            <v>44593</v>
          </cell>
        </row>
        <row r="213">
          <cell r="H213" t="str">
            <v>A140093</v>
          </cell>
          <cell r="I213" t="str">
            <v>2009M-011494-R1</v>
          </cell>
          <cell r="J213">
            <v>42767</v>
          </cell>
        </row>
        <row r="214">
          <cell r="H214" t="str">
            <v>A150303</v>
          </cell>
          <cell r="I214" t="str">
            <v>2009M-011494-R1</v>
          </cell>
          <cell r="J214">
            <v>43405</v>
          </cell>
        </row>
        <row r="215">
          <cell r="H215" t="str">
            <v>A160431</v>
          </cell>
          <cell r="I215" t="str">
            <v>2009M-011494-R1</v>
          </cell>
          <cell r="J215">
            <v>43586</v>
          </cell>
        </row>
        <row r="216">
          <cell r="H216" t="str">
            <v>A160550</v>
          </cell>
          <cell r="I216" t="str">
            <v>2009M-011494-R1</v>
          </cell>
          <cell r="J216">
            <v>43617</v>
          </cell>
        </row>
        <row r="217">
          <cell r="H217">
            <v>16050405</v>
          </cell>
          <cell r="I217" t="str">
            <v>2005M-0004842</v>
          </cell>
          <cell r="J217">
            <v>43952</v>
          </cell>
        </row>
        <row r="218">
          <cell r="H218" t="str">
            <v>A180092</v>
          </cell>
          <cell r="I218" t="str">
            <v>2009M-011494-R1</v>
          </cell>
          <cell r="J218">
            <v>44228</v>
          </cell>
        </row>
        <row r="219">
          <cell r="H219">
            <v>1240832</v>
          </cell>
          <cell r="I219" t="str">
            <v>2009M-0009391</v>
          </cell>
          <cell r="J219">
            <v>44743</v>
          </cell>
        </row>
        <row r="220">
          <cell r="H220">
            <v>1411794</v>
          </cell>
          <cell r="I220" t="str">
            <v>2019M-0009391-R1</v>
          </cell>
          <cell r="J220">
            <v>45809</v>
          </cell>
        </row>
        <row r="221">
          <cell r="H221" t="str">
            <v>A221423</v>
          </cell>
          <cell r="I221" t="str">
            <v>2009M-011494-R1</v>
          </cell>
          <cell r="J221" t="str">
            <v>dicienbre 4-2025</v>
          </cell>
        </row>
        <row r="222">
          <cell r="H222">
            <v>60214</v>
          </cell>
          <cell r="I222" t="str">
            <v>2010M-0011203</v>
          </cell>
          <cell r="J222">
            <v>42522</v>
          </cell>
        </row>
        <row r="223">
          <cell r="H223" t="str">
            <v>077R20</v>
          </cell>
          <cell r="I223" t="str">
            <v>2006M-0005256</v>
          </cell>
          <cell r="J223">
            <v>43070</v>
          </cell>
        </row>
        <row r="224">
          <cell r="H224" t="str">
            <v>HAO316</v>
          </cell>
          <cell r="I224" t="str">
            <v>2007M-0007441</v>
          </cell>
          <cell r="J224">
            <v>43191</v>
          </cell>
        </row>
        <row r="225">
          <cell r="H225" t="str">
            <v>HA0216</v>
          </cell>
          <cell r="I225" t="str">
            <v>2007M-0007441</v>
          </cell>
          <cell r="J225">
            <v>43132</v>
          </cell>
        </row>
        <row r="226">
          <cell r="H226" t="str">
            <v>HA0417</v>
          </cell>
          <cell r="I226" t="str">
            <v>2007M-0007441</v>
          </cell>
          <cell r="J226">
            <v>43891</v>
          </cell>
        </row>
        <row r="227">
          <cell r="H227" t="str">
            <v>HA1217</v>
          </cell>
          <cell r="I227" t="str">
            <v>2007M-0007441</v>
          </cell>
          <cell r="J227">
            <v>43983</v>
          </cell>
        </row>
        <row r="228">
          <cell r="H228" t="str">
            <v>69OX07</v>
          </cell>
          <cell r="I228" t="str">
            <v>2015M-0004065R1</v>
          </cell>
          <cell r="J228">
            <v>44958</v>
          </cell>
        </row>
        <row r="229">
          <cell r="H229" t="str">
            <v>690Z05</v>
          </cell>
          <cell r="I229" t="str">
            <v>2015M-0004065-R1</v>
          </cell>
          <cell r="J229">
            <v>45839</v>
          </cell>
        </row>
        <row r="230">
          <cell r="H230">
            <v>58554</v>
          </cell>
          <cell r="I230" t="str">
            <v>2007-0006867</v>
          </cell>
          <cell r="J230">
            <v>42461</v>
          </cell>
        </row>
        <row r="231">
          <cell r="H231" t="str">
            <v>6A1552</v>
          </cell>
          <cell r="I231" t="str">
            <v>2005AM-0004871</v>
          </cell>
          <cell r="J231">
            <v>43160</v>
          </cell>
        </row>
        <row r="232">
          <cell r="H232" t="str">
            <v>6CL1426</v>
          </cell>
          <cell r="I232" t="str">
            <v>2005M-002839-R1</v>
          </cell>
          <cell r="J232">
            <v>43160</v>
          </cell>
        </row>
        <row r="233">
          <cell r="H233" t="str">
            <v>7GC0575A</v>
          </cell>
          <cell r="I233" t="str">
            <v>2015M-002839-R2</v>
          </cell>
          <cell r="J233">
            <v>43497</v>
          </cell>
        </row>
        <row r="234">
          <cell r="H234">
            <v>40964</v>
          </cell>
          <cell r="I234" t="str">
            <v>2012M-0001246R1</v>
          </cell>
          <cell r="J234">
            <v>44136</v>
          </cell>
        </row>
        <row r="235">
          <cell r="H235" t="str">
            <v>7GC1720C</v>
          </cell>
          <cell r="I235" t="str">
            <v>2015M-002839-R2</v>
          </cell>
          <cell r="J235">
            <v>43556</v>
          </cell>
        </row>
        <row r="236">
          <cell r="H236">
            <v>70537</v>
          </cell>
          <cell r="I236" t="str">
            <v>2007M-0006867</v>
          </cell>
          <cell r="J236">
            <v>43647</v>
          </cell>
        </row>
        <row r="237">
          <cell r="H237" t="str">
            <v>9GC5110A</v>
          </cell>
          <cell r="I237" t="str">
            <v>2015M-002839-R2</v>
          </cell>
          <cell r="J237">
            <v>44440</v>
          </cell>
        </row>
        <row r="238">
          <cell r="H238" t="str">
            <v>9GC6046A</v>
          </cell>
          <cell r="I238" t="str">
            <v>2015M-002839-R2</v>
          </cell>
          <cell r="J238">
            <v>44501</v>
          </cell>
        </row>
        <row r="239">
          <cell r="H239" t="str">
            <v>COO821A</v>
          </cell>
          <cell r="I239" t="str">
            <v>2021M-0839-R3</v>
          </cell>
          <cell r="J239">
            <v>45383</v>
          </cell>
        </row>
        <row r="240">
          <cell r="H240" t="str">
            <v>D00429A</v>
          </cell>
          <cell r="I240" t="str">
            <v>2021M-002839-R3</v>
          </cell>
          <cell r="J240">
            <v>45597</v>
          </cell>
        </row>
        <row r="241">
          <cell r="H241" t="str">
            <v>7A217</v>
          </cell>
          <cell r="I241" t="str">
            <v>2011M-012611</v>
          </cell>
          <cell r="J241">
            <v>43497</v>
          </cell>
        </row>
        <row r="242">
          <cell r="H242">
            <v>200614</v>
          </cell>
          <cell r="I242" t="str">
            <v>2011M-0011997</v>
          </cell>
          <cell r="J242">
            <v>42522</v>
          </cell>
        </row>
        <row r="243">
          <cell r="H243" t="str">
            <v>HNP830216</v>
          </cell>
          <cell r="I243" t="str">
            <v>2007M-0006953</v>
          </cell>
          <cell r="J243">
            <v>43160</v>
          </cell>
        </row>
        <row r="244">
          <cell r="H244" t="str">
            <v>HNP1331217</v>
          </cell>
          <cell r="I244" t="str">
            <v>2007M-0006953</v>
          </cell>
          <cell r="J244">
            <v>43862</v>
          </cell>
        </row>
        <row r="245">
          <cell r="H245">
            <v>1802</v>
          </cell>
          <cell r="I245" t="str">
            <v>2013M-0014330</v>
          </cell>
          <cell r="J245">
            <v>43952</v>
          </cell>
        </row>
        <row r="246">
          <cell r="H246">
            <v>1902</v>
          </cell>
          <cell r="I246" t="str">
            <v>2013M-0014330</v>
          </cell>
          <cell r="J246">
            <v>44470</v>
          </cell>
        </row>
        <row r="247">
          <cell r="H247">
            <v>23077</v>
          </cell>
          <cell r="I247" t="str">
            <v>2022M-0014330-R1</v>
          </cell>
          <cell r="J247">
            <v>45778</v>
          </cell>
        </row>
        <row r="248">
          <cell r="H248">
            <v>140500395</v>
          </cell>
          <cell r="I248" t="str">
            <v>2012M-0013109</v>
          </cell>
          <cell r="J248">
            <v>42522</v>
          </cell>
        </row>
        <row r="249">
          <cell r="H249">
            <v>116</v>
          </cell>
          <cell r="I249" t="str">
            <v>2012M-0000200R1</v>
          </cell>
          <cell r="J249">
            <v>43101</v>
          </cell>
        </row>
        <row r="250">
          <cell r="H250">
            <v>1602000868</v>
          </cell>
          <cell r="I250" t="str">
            <v>2012M-0013108</v>
          </cell>
          <cell r="J250">
            <v>43070</v>
          </cell>
        </row>
        <row r="251">
          <cell r="H251">
            <v>160200872</v>
          </cell>
          <cell r="I251" t="str">
            <v>2012M-0013109</v>
          </cell>
          <cell r="J251">
            <v>43101</v>
          </cell>
        </row>
        <row r="252">
          <cell r="H252">
            <v>11236150</v>
          </cell>
          <cell r="I252" t="str">
            <v>2012M-013239-R2</v>
          </cell>
          <cell r="J252">
            <v>43252</v>
          </cell>
        </row>
        <row r="253">
          <cell r="H253" t="str">
            <v>A9G007</v>
          </cell>
          <cell r="I253" t="str">
            <v>2012M-013239-R2</v>
          </cell>
          <cell r="J253">
            <v>44378</v>
          </cell>
        </row>
        <row r="254">
          <cell r="H254" t="str">
            <v>B2G004</v>
          </cell>
          <cell r="I254" t="str">
            <v>2012M-013239-R2</v>
          </cell>
          <cell r="J254">
            <v>45474</v>
          </cell>
        </row>
        <row r="255">
          <cell r="H255" t="str">
            <v>06C03314</v>
          </cell>
          <cell r="I255" t="str">
            <v>NSOC38586-1000</v>
          </cell>
          <cell r="J255">
            <v>42736</v>
          </cell>
        </row>
        <row r="256">
          <cell r="H256">
            <v>14</v>
          </cell>
          <cell r="I256" t="str">
            <v>2009M-0009902</v>
          </cell>
          <cell r="J256">
            <v>42795</v>
          </cell>
        </row>
        <row r="257">
          <cell r="H257">
            <v>42064</v>
          </cell>
          <cell r="I257" t="str">
            <v>2009M-0009902</v>
          </cell>
          <cell r="J257">
            <v>43221</v>
          </cell>
        </row>
        <row r="258">
          <cell r="H258">
            <v>42370</v>
          </cell>
          <cell r="I258" t="str">
            <v>2009M-0009902</v>
          </cell>
          <cell r="J258">
            <v>43556</v>
          </cell>
        </row>
        <row r="259">
          <cell r="H259">
            <v>44621</v>
          </cell>
          <cell r="I259" t="str">
            <v>2019M-0009902-R1</v>
          </cell>
          <cell r="J259">
            <v>45748</v>
          </cell>
        </row>
        <row r="260">
          <cell r="H260">
            <v>60712</v>
          </cell>
          <cell r="I260" t="str">
            <v>2005M-0004926</v>
          </cell>
          <cell r="J260">
            <v>42186</v>
          </cell>
        </row>
        <row r="261">
          <cell r="H261" t="str">
            <v>RN1403181</v>
          </cell>
          <cell r="I261" t="str">
            <v>2004M-0003669</v>
          </cell>
          <cell r="J261">
            <v>42430</v>
          </cell>
        </row>
        <row r="262">
          <cell r="H262" t="str">
            <v>4RN512101</v>
          </cell>
          <cell r="I262" t="str">
            <v>2014M0003669-R1</v>
          </cell>
          <cell r="J262">
            <v>43070</v>
          </cell>
        </row>
        <row r="263">
          <cell r="H263" t="str">
            <v>A160166</v>
          </cell>
          <cell r="I263" t="str">
            <v>2012M-0000734-R1</v>
          </cell>
          <cell r="J263">
            <v>43132</v>
          </cell>
        </row>
        <row r="264">
          <cell r="H264" t="str">
            <v>A160212</v>
          </cell>
          <cell r="I264" t="str">
            <v>2012M-0000734-R1</v>
          </cell>
          <cell r="J264">
            <v>43282</v>
          </cell>
        </row>
        <row r="265">
          <cell r="H265" t="str">
            <v>P181054</v>
          </cell>
          <cell r="I265" t="str">
            <v>2012M-0000734-R1</v>
          </cell>
          <cell r="J265">
            <v>44044</v>
          </cell>
        </row>
        <row r="266">
          <cell r="H266" t="str">
            <v>P193274</v>
          </cell>
          <cell r="I266" t="str">
            <v>2012M-0000734-R1</v>
          </cell>
          <cell r="J266">
            <v>44531</v>
          </cell>
        </row>
        <row r="267">
          <cell r="H267">
            <v>413538</v>
          </cell>
          <cell r="I267" t="str">
            <v>2005M-0005965-R2</v>
          </cell>
          <cell r="J267">
            <v>42125</v>
          </cell>
        </row>
        <row r="268">
          <cell r="H268">
            <v>608942</v>
          </cell>
          <cell r="I268" t="str">
            <v>2005M-0005965-R2</v>
          </cell>
          <cell r="J268">
            <v>42826</v>
          </cell>
        </row>
        <row r="269">
          <cell r="H269">
            <v>624967</v>
          </cell>
          <cell r="I269" t="str">
            <v>2005M-0005965-R2</v>
          </cell>
          <cell r="J269">
            <v>42917</v>
          </cell>
        </row>
        <row r="270">
          <cell r="H270" t="str">
            <v>6P9080A</v>
          </cell>
          <cell r="I270" t="str">
            <v>2015M-0003480-R1</v>
          </cell>
          <cell r="J270">
            <v>43313</v>
          </cell>
        </row>
        <row r="271">
          <cell r="H271">
            <v>790679</v>
          </cell>
          <cell r="I271" t="str">
            <v>2016M-005965-R3</v>
          </cell>
          <cell r="J271">
            <v>43466</v>
          </cell>
        </row>
        <row r="272">
          <cell r="H272" t="str">
            <v>OD6896B</v>
          </cell>
          <cell r="I272" t="str">
            <v>2015M-0003480-R1</v>
          </cell>
          <cell r="J272">
            <v>44652</v>
          </cell>
        </row>
        <row r="273">
          <cell r="H273" t="str">
            <v>1P7642</v>
          </cell>
          <cell r="I273" t="str">
            <v>2015M-0003480R1</v>
          </cell>
          <cell r="J273">
            <v>45200</v>
          </cell>
        </row>
        <row r="274">
          <cell r="H274" t="str">
            <v>3H674G</v>
          </cell>
          <cell r="I274" t="str">
            <v>2015M-0003480-R1</v>
          </cell>
          <cell r="J274">
            <v>45809</v>
          </cell>
        </row>
        <row r="275">
          <cell r="H275">
            <v>35014</v>
          </cell>
          <cell r="I275" t="str">
            <v>2004M-000319</v>
          </cell>
          <cell r="J275">
            <v>42522</v>
          </cell>
        </row>
        <row r="276">
          <cell r="H276">
            <v>3315</v>
          </cell>
          <cell r="I276" t="str">
            <v>2004M-0003190</v>
          </cell>
          <cell r="J276">
            <v>42979</v>
          </cell>
        </row>
        <row r="277">
          <cell r="H277">
            <v>3615</v>
          </cell>
          <cell r="I277" t="str">
            <v>2004M-0003190</v>
          </cell>
          <cell r="J277">
            <v>42979</v>
          </cell>
        </row>
        <row r="278">
          <cell r="H278">
            <v>3915</v>
          </cell>
          <cell r="I278" t="str">
            <v>2004M-0003190</v>
          </cell>
          <cell r="J278">
            <v>42979</v>
          </cell>
        </row>
        <row r="279">
          <cell r="H279">
            <v>64176</v>
          </cell>
          <cell r="I279" t="str">
            <v>2009M-0009731</v>
          </cell>
          <cell r="J279">
            <v>43221</v>
          </cell>
        </row>
        <row r="280">
          <cell r="H280">
            <v>2416</v>
          </cell>
          <cell r="I280" t="str">
            <v>2015M-0003190-R1</v>
          </cell>
          <cell r="J280">
            <v>43405</v>
          </cell>
        </row>
        <row r="281">
          <cell r="H281">
            <v>87297</v>
          </cell>
          <cell r="I281" t="str">
            <v>2009M-0009731</v>
          </cell>
          <cell r="J281">
            <v>43800</v>
          </cell>
        </row>
        <row r="282">
          <cell r="H282">
            <v>88167</v>
          </cell>
          <cell r="I282" t="str">
            <v>2009M-0009731</v>
          </cell>
          <cell r="J282">
            <v>43831</v>
          </cell>
        </row>
        <row r="283">
          <cell r="H283">
            <v>130622</v>
          </cell>
          <cell r="I283" t="str">
            <v>2016M-007864-R3</v>
          </cell>
          <cell r="J283">
            <v>45839</v>
          </cell>
        </row>
        <row r="284">
          <cell r="H284" t="str">
            <v>169Z238</v>
          </cell>
          <cell r="I284" t="str">
            <v>2021M-0007276-R1</v>
          </cell>
          <cell r="J284">
            <v>45505</v>
          </cell>
        </row>
        <row r="285">
          <cell r="H285">
            <v>5113</v>
          </cell>
          <cell r="I285" t="str">
            <v>2008M-0008623</v>
          </cell>
          <cell r="J285">
            <v>42309</v>
          </cell>
        </row>
        <row r="286">
          <cell r="H286" t="str">
            <v>5GC1242C</v>
          </cell>
          <cell r="I286" t="str">
            <v>2010M-012126R2</v>
          </cell>
          <cell r="J286">
            <v>43862</v>
          </cell>
        </row>
        <row r="287">
          <cell r="H287" t="str">
            <v>5GC4923E</v>
          </cell>
          <cell r="I287" t="str">
            <v>2010M-012126R2</v>
          </cell>
          <cell r="J287">
            <v>43862</v>
          </cell>
        </row>
        <row r="288">
          <cell r="H288" t="str">
            <v>7A9341</v>
          </cell>
          <cell r="I288" t="str">
            <v>2010M-011313R1</v>
          </cell>
          <cell r="J288">
            <v>43770</v>
          </cell>
        </row>
        <row r="289">
          <cell r="H289" t="str">
            <v>G05402</v>
          </cell>
          <cell r="I289" t="str">
            <v>2018M-0006422-R1</v>
          </cell>
          <cell r="J289">
            <v>45689</v>
          </cell>
        </row>
        <row r="290">
          <cell r="H290">
            <v>410</v>
          </cell>
          <cell r="I290" t="str">
            <v>2004M-0003836</v>
          </cell>
          <cell r="J290">
            <v>43282</v>
          </cell>
        </row>
        <row r="291">
          <cell r="H291">
            <v>510</v>
          </cell>
          <cell r="I291" t="str">
            <v>2004M-0003836</v>
          </cell>
          <cell r="J291">
            <v>43282</v>
          </cell>
        </row>
        <row r="292">
          <cell r="H292">
            <v>21013</v>
          </cell>
          <cell r="I292" t="str">
            <v>2006M-0006222</v>
          </cell>
          <cell r="J292">
            <v>42217</v>
          </cell>
        </row>
        <row r="293">
          <cell r="H293" t="str">
            <v>5GC7917A</v>
          </cell>
          <cell r="I293" t="str">
            <v>2013M-0001762R1</v>
          </cell>
          <cell r="J293">
            <v>43344</v>
          </cell>
        </row>
        <row r="294">
          <cell r="H294">
            <v>56913</v>
          </cell>
          <cell r="I294" t="str">
            <v>2009M-001338-R3</v>
          </cell>
          <cell r="J294">
            <v>42948</v>
          </cell>
        </row>
        <row r="295">
          <cell r="H295">
            <v>83126</v>
          </cell>
          <cell r="I295" t="str">
            <v>2009M-0009936</v>
          </cell>
          <cell r="J295">
            <v>43405</v>
          </cell>
        </row>
        <row r="296">
          <cell r="H296" t="str">
            <v>7GC544OC</v>
          </cell>
          <cell r="I296" t="str">
            <v>2013M-0001762R1</v>
          </cell>
          <cell r="J296">
            <v>44105</v>
          </cell>
        </row>
        <row r="297">
          <cell r="H297" t="str">
            <v>9GC5966A</v>
          </cell>
          <cell r="I297" t="str">
            <v>2013M-0001762R1</v>
          </cell>
          <cell r="J297">
            <v>44866</v>
          </cell>
        </row>
        <row r="298">
          <cell r="H298">
            <v>22053</v>
          </cell>
          <cell r="I298" t="str">
            <v>2017M-0006222-R1</v>
          </cell>
          <cell r="J298">
            <v>45352</v>
          </cell>
        </row>
        <row r="299">
          <cell r="H299">
            <v>22245</v>
          </cell>
          <cell r="I299" t="str">
            <v>2017M-0006222-R1</v>
          </cell>
          <cell r="J299">
            <v>45566</v>
          </cell>
        </row>
        <row r="300">
          <cell r="H300">
            <v>4610915</v>
          </cell>
          <cell r="I300" t="str">
            <v>2008M-011689R1</v>
          </cell>
          <cell r="J300">
            <v>43497</v>
          </cell>
        </row>
        <row r="301">
          <cell r="H301" t="str">
            <v>6GC0624D</v>
          </cell>
          <cell r="I301" t="str">
            <v>2010M-00288-R3</v>
          </cell>
          <cell r="J301">
            <v>42767</v>
          </cell>
        </row>
        <row r="302">
          <cell r="H302" t="str">
            <v>T-00614</v>
          </cell>
          <cell r="I302" t="str">
            <v>2011M-0011947</v>
          </cell>
          <cell r="J302">
            <v>42370</v>
          </cell>
        </row>
        <row r="303">
          <cell r="H303">
            <v>100920</v>
          </cell>
          <cell r="I303" t="str">
            <v>2010M-0010712</v>
          </cell>
          <cell r="J303">
            <v>44682</v>
          </cell>
        </row>
        <row r="304">
          <cell r="H304" t="str">
            <v>5GC8731A</v>
          </cell>
          <cell r="I304" t="str">
            <v>2005M-003367-R1</v>
          </cell>
          <cell r="J304">
            <v>43009</v>
          </cell>
        </row>
        <row r="305">
          <cell r="H305">
            <v>1405265</v>
          </cell>
          <cell r="I305" t="str">
            <v>2008M-010324-R2</v>
          </cell>
          <cell r="J305">
            <v>42491</v>
          </cell>
        </row>
        <row r="306">
          <cell r="H306">
            <v>1405362</v>
          </cell>
          <cell r="I306" t="str">
            <v>2008M-010310R2</v>
          </cell>
          <cell r="J306">
            <v>42856</v>
          </cell>
        </row>
        <row r="307">
          <cell r="H307" t="str">
            <v>0030-15</v>
          </cell>
          <cell r="I307" t="str">
            <v>2010M-14105-R1</v>
          </cell>
          <cell r="J307">
            <v>43101</v>
          </cell>
        </row>
        <row r="308">
          <cell r="H308">
            <v>1611209</v>
          </cell>
          <cell r="I308" t="str">
            <v>2008M-010310R2</v>
          </cell>
          <cell r="J308">
            <v>43770</v>
          </cell>
        </row>
        <row r="309">
          <cell r="H309">
            <v>1804582</v>
          </cell>
          <cell r="I309" t="str">
            <v>2008M-010310R2</v>
          </cell>
          <cell r="J309">
            <v>44256</v>
          </cell>
        </row>
        <row r="310">
          <cell r="H310">
            <v>1711549</v>
          </cell>
          <cell r="I310" t="str">
            <v>2008M-010310R2</v>
          </cell>
          <cell r="J310">
            <v>44136</v>
          </cell>
        </row>
        <row r="311">
          <cell r="H311">
            <v>2004486</v>
          </cell>
          <cell r="I311" t="str">
            <v>2008M-010310R2</v>
          </cell>
          <cell r="J311">
            <v>45017</v>
          </cell>
        </row>
        <row r="312">
          <cell r="H312">
            <v>115622</v>
          </cell>
          <cell r="I312" t="str">
            <v>2017DM-0016066</v>
          </cell>
          <cell r="J312">
            <v>45474</v>
          </cell>
        </row>
        <row r="313">
          <cell r="H313">
            <v>1773242</v>
          </cell>
          <cell r="I313" t="str">
            <v>2008M-010310R3</v>
          </cell>
          <cell r="J313">
            <v>45931</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A1DD13-5547-4BC3-A54B-7AA566C24990}" name="EYS" displayName="EYS" ref="A9:Q10" totalsRowShown="0" headerRowDxfId="18" dataDxfId="17">
  <autoFilter ref="A9:Q10" xr:uid="{8FA1DD13-5547-4BC3-A54B-7AA566C24990}"/>
  <tableColumns count="17">
    <tableColumn id="1" xr3:uid="{3AC9C680-9A26-4DEA-A1E8-2F81D8D18D8E}" name="Nº" dataDxfId="16">
      <calculatedColumnFormula>IF(COUNTIF(C$9:$C10,C10)&gt;=1,(COUNTIF(C10:$C$10,C10)),"")</calculatedColumnFormula>
    </tableColumn>
    <tableColumn id="2" xr3:uid="{0901B324-B40F-47B2-ADC8-8D522895A3BD}" name="FECHA" dataDxfId="15"/>
    <tableColumn id="3" xr3:uid="{2C69C4E8-B470-4DE3-80DC-9DA4364E8AF3}" name="PRINCIPIO ACTIVO" dataDxfId="14"/>
    <tableColumn id="4" xr3:uid="{5BFE99DF-55F8-414C-9B77-013537B9802C}" name="NOMBRE COMERCIAL" dataDxfId="13">
      <calculatedColumnFormula>_xlfn.IFNA(INDEX([1]STOCK!$A:$F,MATCH($C10,[1]STOCK!$B:$B,0),3),"")</calculatedColumnFormula>
    </tableColumn>
    <tableColumn id="5" xr3:uid="{59E99E58-3467-47DD-8FF5-5164D0E643D3}" name="PRESENTACIÓN COMERCIAL" dataDxfId="12">
      <calculatedColumnFormula>_xlfn.IFNA(INDEX([1]STOCK!$A:$F,MATCH($C10,[1]STOCK!$B:$B,0),4),"")</calculatedColumnFormula>
    </tableColumn>
    <tableColumn id="6" xr3:uid="{B2D2EB46-92C8-443D-93D4-C0979D022C4C}" name="FORMA FARMACEÚTICA" dataDxfId="11">
      <calculatedColumnFormula>_xlfn.IFNA(INDEX([1]STOCK!$A:$F,MATCH($C10,[1]STOCK!$B:$B,0),5),"")</calculatedColumnFormula>
    </tableColumn>
    <tableColumn id="7" xr3:uid="{0B02D496-03B9-4716-9B2C-1763D55CE039}" name="CONCENTRACIÓN" dataDxfId="10">
      <calculatedColumnFormula>_xlfn.IFNA(INDEX([1]STOCK!$A:$F,MATCH($C10,[1]STOCK!$B:$B,0),6),"")</calculatedColumnFormula>
    </tableColumn>
    <tableColumn id="8" xr3:uid="{2C7E6B56-DAE8-4DF1-8D54-3E1CDC92DE8D}" name="LOTE" dataDxfId="9"/>
    <tableColumn id="9" xr3:uid="{D8BA06A3-80AF-4999-9ECB-47B12684B2D6}" name="REGISTRO SANITARIO INVIMA" dataDxfId="8">
      <calculatedColumnFormula>IF(_xlfn.XLOOKUP($H10,[2]MEDICINA_MED!$H:$H,[2]MEDICINA_MED!I:I)=0,"",_xlfn.XLOOKUP($H10,[2]MEDICINA_MED!$H:$H,[2]MEDICINA_MED!I:I))</calculatedColumnFormula>
    </tableColumn>
    <tableColumn id="10" xr3:uid="{01EB5F4E-FB81-428B-8233-F73BC7AC96A5}" name="FECHA DE VENCIMIENTO" dataDxfId="7">
      <calculatedColumnFormula>IF(_xlfn.XLOOKUP($H10,[2]MEDICINA_MED!$H:$H,[2]MEDICINA_MED!J:J)=0,"",_xlfn.XLOOKUP($H10,[2]MEDICINA_MED!$H:$H,[2]MEDICINA_MED!J:J))</calculatedColumnFormula>
    </tableColumn>
    <tableColumn id="11" xr3:uid="{F09891BA-2A1D-481F-AE1C-9AA52387CC2B}" name="SALDO INICIAL" dataDxfId="6">
      <calculatedColumnFormula>_xlfn.IFNA(IF(A10=1,0,SUMIF(C9:$C$10,$C10,L9:$L$10)-SUMIF(C9:$C$10,$C10,M9:$M$10)-SUMIF(C9:$C$10,$C10,N9:$N$10)),"")</calculatedColumnFormula>
    </tableColumn>
    <tableColumn id="12" xr3:uid="{225B22D6-AF5F-4CF9-A5CB-0B61595358AB}" name="ENTRADAS" dataDxfId="5"/>
    <tableColumn id="13" xr3:uid="{41E7826B-8BBC-4F91-99E5-443592C288FB}" name="SALIDAS" dataDxfId="4"/>
    <tableColumn id="14" xr3:uid="{2D84E87E-781D-4166-BF5E-F11505CB0417}" name="BAJAS" dataDxfId="3"/>
    <tableColumn id="15" xr3:uid="{2801FAD7-7634-4B3C-8FCE-2AFA81FC5854}" name="SALDO FINAL" dataDxfId="2">
      <calculatedColumnFormula>K10+L10-M10-N10</calculatedColumnFormula>
    </tableColumn>
    <tableColumn id="16" xr3:uid="{65980141-E4D4-40A9-98FB-9BEF98BA80E1}" name="RESPONSABLE" dataDxfId="1"/>
    <tableColumn id="17" xr3:uid="{631529FB-40EF-43D6-A7A6-67B7A1743BE8}" name="OBSERVA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1D39C-7C6F-FA4F-B19A-E4751DD968BB}">
  <dimension ref="A1:S10"/>
  <sheetViews>
    <sheetView tabSelected="1" zoomScale="80" zoomScaleNormal="80" workbookViewId="0">
      <pane ySplit="9" topLeftCell="A10" activePane="bottomLeft" state="frozen"/>
      <selection pane="bottomLeft" activeCell="M6" sqref="M6"/>
    </sheetView>
  </sheetViews>
  <sheetFormatPr baseColWidth="10" defaultColWidth="8.7109375" defaultRowHeight="15" x14ac:dyDescent="0.25"/>
  <cols>
    <col min="1" max="1" width="8.42578125" customWidth="1"/>
    <col min="2" max="2" width="20" customWidth="1"/>
    <col min="3" max="3" width="31.42578125" customWidth="1"/>
    <col min="4" max="4" width="25.7109375" customWidth="1"/>
    <col min="5" max="5" width="26.7109375" customWidth="1"/>
    <col min="6" max="6" width="24.28515625" customWidth="1"/>
    <col min="7" max="7" width="22.7109375" customWidth="1"/>
    <col min="8" max="8" width="14.28515625" customWidth="1"/>
    <col min="9" max="9" width="28.28515625" customWidth="1"/>
    <col min="10" max="10" width="24.28515625" customWidth="1"/>
    <col min="11" max="11" width="16.42578125" customWidth="1"/>
    <col min="12" max="14" width="15.7109375" customWidth="1"/>
    <col min="15" max="15" width="18.42578125" customWidth="1"/>
    <col min="16" max="16" width="20" customWidth="1"/>
    <col min="17" max="17" width="28.42578125" customWidth="1"/>
  </cols>
  <sheetData>
    <row r="1" spans="1:19" ht="22.9" customHeight="1" x14ac:dyDescent="0.25">
      <c r="A1" s="61"/>
      <c r="B1" s="47"/>
      <c r="C1" s="48" t="s">
        <v>37</v>
      </c>
      <c r="D1" s="48"/>
      <c r="E1" s="48"/>
      <c r="F1" s="48"/>
      <c r="G1" s="48"/>
      <c r="H1" s="48"/>
      <c r="I1" s="48"/>
      <c r="J1" s="48"/>
      <c r="K1" s="48"/>
      <c r="L1" s="49" t="s">
        <v>32</v>
      </c>
      <c r="M1" s="49"/>
      <c r="N1" s="49"/>
      <c r="O1" s="49"/>
      <c r="P1" s="50"/>
      <c r="Q1" s="51"/>
      <c r="R1" s="7"/>
      <c r="S1" s="7"/>
    </row>
    <row r="2" spans="1:19" ht="23.45" customHeight="1" x14ac:dyDescent="0.25">
      <c r="A2" s="62"/>
      <c r="B2" s="12"/>
      <c r="C2" s="11" t="s">
        <v>33</v>
      </c>
      <c r="D2" s="11"/>
      <c r="E2" s="11"/>
      <c r="F2" s="11"/>
      <c r="G2" s="11"/>
      <c r="H2" s="11"/>
      <c r="I2" s="11"/>
      <c r="J2" s="11"/>
      <c r="K2" s="11"/>
      <c r="L2" s="46" t="s">
        <v>38</v>
      </c>
      <c r="M2" s="46"/>
      <c r="N2" s="46"/>
      <c r="O2" s="46"/>
      <c r="P2" s="14"/>
      <c r="Q2" s="52"/>
      <c r="R2" s="7"/>
      <c r="S2" s="7"/>
    </row>
    <row r="3" spans="1:19" ht="25.9" customHeight="1" x14ac:dyDescent="0.25">
      <c r="A3" s="62"/>
      <c r="B3" s="13"/>
      <c r="C3" s="11" t="s">
        <v>34</v>
      </c>
      <c r="D3" s="11"/>
      <c r="E3" s="11"/>
      <c r="F3" s="11"/>
      <c r="G3" s="11"/>
      <c r="H3" s="11"/>
      <c r="I3" s="11"/>
      <c r="J3" s="11"/>
      <c r="K3" s="11"/>
      <c r="L3" s="46" t="s">
        <v>39</v>
      </c>
      <c r="M3" s="46"/>
      <c r="N3" s="46"/>
      <c r="O3" s="46"/>
      <c r="P3" s="14"/>
      <c r="Q3" s="52"/>
      <c r="R3" s="7"/>
      <c r="S3" s="7"/>
    </row>
    <row r="4" spans="1:19" x14ac:dyDescent="0.25">
      <c r="A4" s="62"/>
      <c r="B4" s="63"/>
      <c r="C4" s="63"/>
      <c r="D4" s="63"/>
      <c r="E4" s="63"/>
      <c r="F4" s="63"/>
      <c r="G4" s="63"/>
      <c r="H4" s="63"/>
      <c r="I4" s="63"/>
      <c r="J4" s="63"/>
      <c r="K4" s="63"/>
      <c r="L4" s="63"/>
      <c r="M4" s="63"/>
      <c r="N4" s="63"/>
      <c r="O4" s="63"/>
      <c r="P4" s="63"/>
      <c r="Q4" s="64"/>
    </row>
    <row r="5" spans="1:19" x14ac:dyDescent="0.25">
      <c r="A5" s="62"/>
      <c r="B5" s="63"/>
      <c r="C5" s="63"/>
      <c r="D5" s="63"/>
      <c r="E5" s="63"/>
      <c r="F5" s="63"/>
      <c r="G5" s="63"/>
      <c r="H5" s="63"/>
      <c r="I5" s="63"/>
      <c r="J5" s="63"/>
      <c r="K5" s="63"/>
      <c r="L5" s="63"/>
      <c r="M5" s="63"/>
      <c r="N5" s="63"/>
      <c r="O5" s="63"/>
      <c r="P5" s="63"/>
      <c r="Q5" s="64"/>
    </row>
    <row r="6" spans="1:19" ht="19.899999999999999" customHeight="1" x14ac:dyDescent="0.25">
      <c r="A6" s="62"/>
      <c r="B6" s="65" t="s">
        <v>10</v>
      </c>
      <c r="C6" s="65" t="s">
        <v>11</v>
      </c>
      <c r="D6" s="63"/>
      <c r="E6" s="63"/>
      <c r="F6" s="63"/>
      <c r="G6" s="63"/>
      <c r="H6" s="63"/>
      <c r="I6" s="63"/>
      <c r="J6" s="63"/>
      <c r="K6" s="63"/>
      <c r="L6" s="63"/>
      <c r="M6" s="63"/>
      <c r="N6" s="63"/>
      <c r="O6" s="63"/>
      <c r="P6" s="63"/>
      <c r="Q6" s="64"/>
    </row>
    <row r="7" spans="1:19" ht="19.899999999999999" customHeight="1" x14ac:dyDescent="0.25">
      <c r="A7" s="62"/>
      <c r="B7" s="66"/>
      <c r="C7" s="66"/>
      <c r="D7" s="63"/>
      <c r="E7" s="63"/>
      <c r="F7" s="63"/>
      <c r="G7" s="63"/>
      <c r="H7" s="63"/>
      <c r="I7" s="63"/>
      <c r="J7" s="63"/>
      <c r="K7" s="63"/>
      <c r="L7" s="63"/>
      <c r="M7" s="63"/>
      <c r="N7" s="63"/>
      <c r="O7" s="63"/>
      <c r="P7" s="63"/>
      <c r="Q7" s="64"/>
    </row>
    <row r="8" spans="1:19" ht="21" customHeight="1" x14ac:dyDescent="0.25">
      <c r="A8" s="62"/>
      <c r="B8" s="63"/>
      <c r="C8" s="63"/>
      <c r="D8" s="63"/>
      <c r="E8" s="63"/>
      <c r="F8" s="63"/>
      <c r="G8" s="63"/>
      <c r="H8" s="63"/>
      <c r="I8" s="63"/>
      <c r="J8" s="63"/>
      <c r="K8" s="63"/>
      <c r="L8" s="63"/>
      <c r="M8" s="63"/>
      <c r="N8" s="63"/>
      <c r="O8" s="63"/>
      <c r="P8" s="63"/>
      <c r="Q8" s="64"/>
    </row>
    <row r="9" spans="1:19" ht="50.25" customHeight="1" x14ac:dyDescent="0.25">
      <c r="A9" s="53" t="s">
        <v>12</v>
      </c>
      <c r="B9" s="54" t="s">
        <v>13</v>
      </c>
      <c r="C9" s="54" t="s">
        <v>1</v>
      </c>
      <c r="D9" s="54" t="s">
        <v>2</v>
      </c>
      <c r="E9" s="54" t="s">
        <v>3</v>
      </c>
      <c r="F9" s="54" t="s">
        <v>5</v>
      </c>
      <c r="G9" s="54" t="s">
        <v>4</v>
      </c>
      <c r="H9" s="54" t="s">
        <v>14</v>
      </c>
      <c r="I9" s="54" t="s">
        <v>15</v>
      </c>
      <c r="J9" s="54" t="s">
        <v>16</v>
      </c>
      <c r="K9" s="54" t="s">
        <v>17</v>
      </c>
      <c r="L9" s="54" t="s">
        <v>6</v>
      </c>
      <c r="M9" s="54" t="s">
        <v>7</v>
      </c>
      <c r="N9" s="54" t="s">
        <v>8</v>
      </c>
      <c r="O9" s="54" t="s">
        <v>9</v>
      </c>
      <c r="P9" s="54" t="s">
        <v>18</v>
      </c>
      <c r="Q9" s="55" t="s">
        <v>19</v>
      </c>
    </row>
    <row r="10" spans="1:19" ht="48.75" customHeight="1" thickBot="1" x14ac:dyDescent="0.3">
      <c r="A10" s="56" t="str">
        <f>IF(COUNTIF(C$9:$C10,C10)&gt;=1,(COUNTIF(C10:$C$10,C10)),"")</f>
        <v/>
      </c>
      <c r="B10" s="57"/>
      <c r="C10" s="58"/>
      <c r="D10" s="58" t="str">
        <f>_xlfn.IFNA(INDEX([1]STOCK!$A:$F,MATCH($C10,[1]STOCK!$B:$B,0),3),"")</f>
        <v/>
      </c>
      <c r="E10" s="58" t="str">
        <f>_xlfn.IFNA(INDEX([1]STOCK!$A:$F,MATCH($C10,[1]STOCK!$B:$B,0),4),"")</f>
        <v/>
      </c>
      <c r="F10" s="58" t="str">
        <f>_xlfn.IFNA(INDEX([1]STOCK!$A:$F,MATCH($C10,[1]STOCK!$B:$B,0),5),"")</f>
        <v/>
      </c>
      <c r="G10" s="58" t="str">
        <f>_xlfn.IFNA(INDEX([1]STOCK!$A:$F,MATCH($C10,[1]STOCK!$B:$B,0),6),"")</f>
        <v/>
      </c>
      <c r="H10" s="58"/>
      <c r="I10" s="58" t="str">
        <f>IF(_xlfn.XLOOKUP($H10,[2]MEDICINA_MED!$H:$H,[2]MEDICINA_MED!I:I)=0,"",_xlfn.XLOOKUP($H10,[2]MEDICINA_MED!$H:$H,[2]MEDICINA_MED!I:I))</f>
        <v/>
      </c>
      <c r="J10" s="59" t="str">
        <f>IF(_xlfn.XLOOKUP($H10,[2]MEDICINA_MED!$H:$H,[2]MEDICINA_MED!J:J)=0,"",_xlfn.XLOOKUP($H10,[2]MEDICINA_MED!$H:$H,[2]MEDICINA_MED!J:J))</f>
        <v/>
      </c>
      <c r="K10" s="58">
        <f>_xlfn.IFNA(IF(A10=1,0,SUMIF(C9:$C$10,$C10,L9:$L$10)-SUMIF(C9:$C$10,$C10,M9:$M$10)-SUMIF(C9:$C$10,$C10,N9:$N$10)),"")</f>
        <v>0</v>
      </c>
      <c r="L10" s="58"/>
      <c r="M10" s="58"/>
      <c r="N10" s="58"/>
      <c r="O10" s="58">
        <f>K10+L10-M10-N10</f>
        <v>0</v>
      </c>
      <c r="P10" s="58"/>
      <c r="Q10" s="60"/>
    </row>
  </sheetData>
  <protectedRanges>
    <protectedRange sqref="H5:H1048576 H1:H4" name="Rango2"/>
    <protectedRange sqref="P1:R1048576" name="Rango4"/>
    <protectedRange sqref="B5:C1048576 B1:B4 C4" name="Rango1"/>
  </protectedRanges>
  <mergeCells count="8">
    <mergeCell ref="B1:B3"/>
    <mergeCell ref="P1:Q3"/>
    <mergeCell ref="L1:O1"/>
    <mergeCell ref="L2:O2"/>
    <mergeCell ref="L3:O3"/>
    <mergeCell ref="C1:K1"/>
    <mergeCell ref="C2:K2"/>
    <mergeCell ref="C3:K3"/>
  </mergeCells>
  <phoneticPr fontId="17" type="noConversion"/>
  <conditionalFormatting sqref="J10">
    <cfRule type="iconSet" priority="23">
      <iconSet>
        <cfvo type="percent" val="0"/>
        <cfvo type="num" val="TODAY()+30" gte="0"/>
        <cfvo type="num" val="TODAY()+60" gte="0"/>
      </iconSet>
    </cfRule>
  </conditionalFormatting>
  <conditionalFormatting sqref="O9">
    <cfRule type="iconSet" priority="2">
      <iconSet>
        <cfvo type="percent" val="0"/>
        <cfvo type="num" val="100" gte="0"/>
        <cfvo type="num" val="500" gte="0"/>
      </iconSet>
    </cfRule>
  </conditionalFormatting>
  <dataValidations count="2">
    <dataValidation type="list" allowBlank="1" showInputMessage="1" showErrorMessage="1" sqref="B7" xr:uid="{E4523577-C923-654F-BF5D-D19388EE6E33}">
      <formula1>"MEDICINA,ODONTOLOGÍA"</formula1>
    </dataValidation>
    <dataValidation type="list" allowBlank="1" showInputMessage="1" showErrorMessage="1" sqref="C7" xr:uid="{70DE97A6-0897-AD4A-98FC-E96071ABF585}">
      <formula1>"GENERAL,ASAB,BOSA,INGENIERÍA,MACARENA,TECNOLÓGICA,VIVERO"</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A52989F-9D20-054F-8DB7-4487F848DBAB}">
          <x14:formula1>
            <xm:f>STOCK!$B$10:$B$60</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794A-2FBE-41A4-B4A1-B3CDD2499D67}">
  <dimension ref="A1:S60"/>
  <sheetViews>
    <sheetView workbookViewId="0">
      <selection activeCell="D6" sqref="D6"/>
    </sheetView>
  </sheetViews>
  <sheetFormatPr baseColWidth="10" defaultColWidth="9.140625" defaultRowHeight="15" x14ac:dyDescent="0.25"/>
  <cols>
    <col min="1" max="1" width="6.42578125" style="2" bestFit="1" customWidth="1"/>
    <col min="2" max="2" width="31.42578125" style="2" customWidth="1"/>
    <col min="3" max="3" width="23" style="2" bestFit="1" customWidth="1"/>
    <col min="4" max="4" width="28.7109375" style="2" bestFit="1" customWidth="1"/>
    <col min="5" max="5" width="19.28515625" style="2" bestFit="1" customWidth="1"/>
    <col min="6" max="6" width="25.28515625" style="2" bestFit="1" customWidth="1"/>
    <col min="7" max="10" width="17.140625" style="2" customWidth="1"/>
    <col min="11" max="16384" width="9.140625" style="2"/>
  </cols>
  <sheetData>
    <row r="1" spans="1:19" customFormat="1" ht="22.9" customHeight="1" x14ac:dyDescent="0.25">
      <c r="B1" s="14"/>
      <c r="C1" s="10" t="s">
        <v>37</v>
      </c>
      <c r="D1" s="10"/>
      <c r="E1" s="10"/>
      <c r="F1" s="10"/>
      <c r="G1" s="15" t="s">
        <v>32</v>
      </c>
      <c r="H1" s="16"/>
      <c r="I1" s="17"/>
      <c r="J1" s="17"/>
      <c r="K1" s="8"/>
      <c r="L1" s="2"/>
      <c r="M1" s="2"/>
      <c r="N1" s="2"/>
      <c r="O1" s="2"/>
      <c r="P1" s="7"/>
      <c r="Q1" s="7"/>
      <c r="R1" s="7"/>
      <c r="S1" s="7"/>
    </row>
    <row r="2" spans="1:19" customFormat="1" ht="23.45" customHeight="1" x14ac:dyDescent="0.25">
      <c r="B2" s="14"/>
      <c r="C2" s="11" t="s">
        <v>33</v>
      </c>
      <c r="D2" s="11"/>
      <c r="E2" s="11"/>
      <c r="F2" s="11"/>
      <c r="G2" s="15" t="s">
        <v>35</v>
      </c>
      <c r="H2" s="16"/>
      <c r="I2" s="17"/>
      <c r="J2" s="17"/>
      <c r="K2" s="9"/>
      <c r="L2" s="2"/>
      <c r="M2" s="2"/>
      <c r="N2" s="2"/>
      <c r="O2" s="2"/>
      <c r="P2" s="7"/>
      <c r="Q2" s="7"/>
      <c r="R2" s="7"/>
      <c r="S2" s="7"/>
    </row>
    <row r="3" spans="1:19" customFormat="1" ht="25.9" customHeight="1" x14ac:dyDescent="0.25">
      <c r="B3" s="14"/>
      <c r="C3" s="11" t="s">
        <v>34</v>
      </c>
      <c r="D3" s="11"/>
      <c r="E3" s="11"/>
      <c r="F3" s="11"/>
      <c r="G3" s="15" t="s">
        <v>36</v>
      </c>
      <c r="H3" s="16"/>
      <c r="I3" s="17"/>
      <c r="J3" s="17"/>
      <c r="K3" s="9"/>
      <c r="L3" s="2"/>
      <c r="M3" s="2"/>
      <c r="N3" s="2"/>
      <c r="O3" s="2"/>
      <c r="P3" s="7"/>
      <c r="Q3" s="7"/>
      <c r="R3" s="7"/>
      <c r="S3" s="7"/>
    </row>
    <row r="6" spans="1:19" ht="19.899999999999999" customHeight="1" x14ac:dyDescent="0.25"/>
    <row r="7" spans="1:19" ht="19.899999999999999" customHeight="1" x14ac:dyDescent="0.25"/>
    <row r="9" spans="1:19" ht="30" customHeight="1" x14ac:dyDescent="0.25">
      <c r="A9" s="1" t="s">
        <v>0</v>
      </c>
      <c r="B9" s="1" t="s">
        <v>1</v>
      </c>
      <c r="C9" s="1" t="s">
        <v>2</v>
      </c>
      <c r="D9" s="1" t="s">
        <v>3</v>
      </c>
      <c r="E9" s="1" t="s">
        <v>4</v>
      </c>
      <c r="F9" s="1" t="s">
        <v>5</v>
      </c>
      <c r="G9" s="1" t="s">
        <v>6</v>
      </c>
      <c r="H9" s="1" t="s">
        <v>7</v>
      </c>
      <c r="I9" s="1" t="s">
        <v>8</v>
      </c>
      <c r="J9" s="1" t="s">
        <v>9</v>
      </c>
    </row>
    <row r="10" spans="1:19" ht="60" customHeight="1" x14ac:dyDescent="0.25">
      <c r="A10" s="3">
        <f>COUNTA(B10:$B$10)</f>
        <v>0</v>
      </c>
      <c r="B10" s="4"/>
      <c r="C10" s="4"/>
      <c r="D10" s="4"/>
      <c r="E10" s="4"/>
      <c r="F10" s="4"/>
      <c r="G10" s="5">
        <f>SUMIF('E&amp;S'!$C:$C,$B10,'E&amp;S'!L:L)</f>
        <v>0</v>
      </c>
      <c r="H10" s="5">
        <f>SUMIF('E&amp;S'!$C:$C,$B10,'E&amp;S'!M:M)</f>
        <v>0</v>
      </c>
      <c r="I10" s="5">
        <f>SUMIF('E&amp;S'!$C:$C,$B10,'E&amp;S'!N:N)</f>
        <v>0</v>
      </c>
      <c r="J10" s="5">
        <f>G10-H10-I10</f>
        <v>0</v>
      </c>
    </row>
    <row r="11" spans="1:19" ht="60" customHeight="1" x14ac:dyDescent="0.25">
      <c r="A11" s="3">
        <f>COUNTA(B$10:$B11)</f>
        <v>0</v>
      </c>
      <c r="B11" s="4"/>
      <c r="C11" s="4"/>
      <c r="D11" s="4"/>
      <c r="E11" s="4"/>
      <c r="F11" s="4"/>
      <c r="G11" s="5">
        <f>SUMIF('E&amp;S'!$C:$C,$B11,'E&amp;S'!L:L)</f>
        <v>0</v>
      </c>
      <c r="H11" s="5">
        <f>SUMIF('E&amp;S'!$C:$C,$B11,'E&amp;S'!M:M)</f>
        <v>0</v>
      </c>
      <c r="I11" s="5">
        <f>SUMIF('E&amp;S'!$C:$C,$B11,'E&amp;S'!N:N)</f>
        <v>0</v>
      </c>
      <c r="J11" s="5">
        <f t="shared" ref="J11:J60" si="0">G11-H11-I11</f>
        <v>0</v>
      </c>
    </row>
    <row r="12" spans="1:19" ht="60" customHeight="1" x14ac:dyDescent="0.25">
      <c r="A12" s="3">
        <f>COUNTA(B$10:$B12)</f>
        <v>0</v>
      </c>
      <c r="B12" s="4"/>
      <c r="C12" s="4"/>
      <c r="D12" s="4"/>
      <c r="E12" s="4"/>
      <c r="F12" s="4"/>
      <c r="G12" s="5">
        <f>SUMIF('E&amp;S'!$C:$C,$B12,'E&amp;S'!L:L)</f>
        <v>0</v>
      </c>
      <c r="H12" s="5">
        <f>SUMIF('E&amp;S'!$C:$C,$B12,'E&amp;S'!M:M)</f>
        <v>0</v>
      </c>
      <c r="I12" s="5">
        <f>SUMIF('E&amp;S'!$C:$C,$B12,'E&amp;S'!N:N)</f>
        <v>0</v>
      </c>
      <c r="J12" s="5">
        <f t="shared" si="0"/>
        <v>0</v>
      </c>
    </row>
    <row r="13" spans="1:19" ht="60" customHeight="1" x14ac:dyDescent="0.25">
      <c r="A13" s="3">
        <f>COUNTA(B$10:$B13)</f>
        <v>0</v>
      </c>
      <c r="B13" s="4"/>
      <c r="C13" s="4"/>
      <c r="D13" s="4"/>
      <c r="E13" s="4"/>
      <c r="F13" s="4"/>
      <c r="G13" s="5">
        <f>SUMIF('E&amp;S'!$C:$C,$B13,'E&amp;S'!L:L)</f>
        <v>0</v>
      </c>
      <c r="H13" s="5">
        <f>SUMIF('E&amp;S'!$C:$C,$B13,'E&amp;S'!M:M)</f>
        <v>0</v>
      </c>
      <c r="I13" s="5">
        <f>SUMIF('E&amp;S'!$C:$C,$B13,'E&amp;S'!N:N)</f>
        <v>0</v>
      </c>
      <c r="J13" s="5">
        <f t="shared" si="0"/>
        <v>0</v>
      </c>
    </row>
    <row r="14" spans="1:19" ht="60" customHeight="1" x14ac:dyDescent="0.25">
      <c r="A14" s="3">
        <f>COUNTA(B$10:$B14)</f>
        <v>0</v>
      </c>
      <c r="B14" s="4"/>
      <c r="C14" s="4"/>
      <c r="D14" s="4"/>
      <c r="E14" s="4"/>
      <c r="F14" s="4"/>
      <c r="G14" s="5">
        <f>SUMIF('E&amp;S'!$C:$C,$B14,'E&amp;S'!L:L)</f>
        <v>0</v>
      </c>
      <c r="H14" s="5">
        <f>SUMIF('E&amp;S'!$C:$C,$B14,'E&amp;S'!M:M)</f>
        <v>0</v>
      </c>
      <c r="I14" s="5">
        <f>SUMIF('E&amp;S'!$C:$C,$B14,'E&amp;S'!N:N)</f>
        <v>0</v>
      </c>
      <c r="J14" s="5">
        <f t="shared" si="0"/>
        <v>0</v>
      </c>
    </row>
    <row r="15" spans="1:19" ht="60" customHeight="1" x14ac:dyDescent="0.25">
      <c r="A15" s="3">
        <f>COUNTA(B$10:$B15)</f>
        <v>0</v>
      </c>
      <c r="B15" s="4"/>
      <c r="C15" s="4"/>
      <c r="D15" s="4"/>
      <c r="E15" s="4"/>
      <c r="F15" s="4"/>
      <c r="G15" s="5">
        <f>SUMIF('E&amp;S'!$C:$C,$B15,'E&amp;S'!L:L)</f>
        <v>0</v>
      </c>
      <c r="H15" s="5">
        <f>SUMIF('E&amp;S'!$C:$C,$B15,'E&amp;S'!M:M)</f>
        <v>0</v>
      </c>
      <c r="I15" s="5">
        <f>SUMIF('E&amp;S'!$C:$C,$B15,'E&amp;S'!N:N)</f>
        <v>0</v>
      </c>
      <c r="J15" s="5">
        <f t="shared" si="0"/>
        <v>0</v>
      </c>
    </row>
    <row r="16" spans="1:19" ht="60" customHeight="1" x14ac:dyDescent="0.25">
      <c r="A16" s="3">
        <f>COUNTA(B$10:$B16)</f>
        <v>0</v>
      </c>
      <c r="B16" s="4"/>
      <c r="C16" s="4"/>
      <c r="D16" s="4"/>
      <c r="E16" s="4"/>
      <c r="F16" s="4"/>
      <c r="G16" s="5">
        <f>SUMIF('E&amp;S'!$C:$C,$B16,'E&amp;S'!L:L)</f>
        <v>0</v>
      </c>
      <c r="H16" s="5">
        <f>SUMIF('E&amp;S'!$C:$C,$B16,'E&amp;S'!M:M)</f>
        <v>0</v>
      </c>
      <c r="I16" s="5">
        <f>SUMIF('E&amp;S'!$C:$C,$B16,'E&amp;S'!N:N)</f>
        <v>0</v>
      </c>
      <c r="J16" s="5">
        <f t="shared" si="0"/>
        <v>0</v>
      </c>
    </row>
    <row r="17" spans="1:10" ht="60" customHeight="1" x14ac:dyDescent="0.25">
      <c r="A17" s="3">
        <f>COUNTA(B$10:$B17)</f>
        <v>0</v>
      </c>
      <c r="B17" s="4"/>
      <c r="C17" s="4"/>
      <c r="D17" s="4"/>
      <c r="E17" s="4"/>
      <c r="F17" s="4"/>
      <c r="G17" s="5">
        <f>SUMIF('E&amp;S'!$C:$C,$B17,'E&amp;S'!L:L)</f>
        <v>0</v>
      </c>
      <c r="H17" s="5">
        <f>SUMIF('E&amp;S'!$C:$C,$B17,'E&amp;S'!M:M)</f>
        <v>0</v>
      </c>
      <c r="I17" s="5">
        <f>SUMIF('E&amp;S'!$C:$C,$B17,'E&amp;S'!N:N)</f>
        <v>0</v>
      </c>
      <c r="J17" s="5">
        <f t="shared" si="0"/>
        <v>0</v>
      </c>
    </row>
    <row r="18" spans="1:10" ht="60" customHeight="1" x14ac:dyDescent="0.25">
      <c r="A18" s="3">
        <f>COUNTA(B$10:$B18)</f>
        <v>0</v>
      </c>
      <c r="B18" s="4"/>
      <c r="C18" s="4"/>
      <c r="D18" s="4"/>
      <c r="E18" s="4"/>
      <c r="F18" s="4"/>
      <c r="G18" s="5">
        <f>SUMIF('E&amp;S'!$C:$C,$B18,'E&amp;S'!L:L)</f>
        <v>0</v>
      </c>
      <c r="H18" s="5">
        <f>SUMIF('E&amp;S'!$C:$C,$B18,'E&amp;S'!M:M)</f>
        <v>0</v>
      </c>
      <c r="I18" s="5">
        <f>SUMIF('E&amp;S'!$C:$C,$B18,'E&amp;S'!N:N)</f>
        <v>0</v>
      </c>
      <c r="J18" s="5">
        <f t="shared" si="0"/>
        <v>0</v>
      </c>
    </row>
    <row r="19" spans="1:10" ht="60" customHeight="1" x14ac:dyDescent="0.25">
      <c r="A19" s="3">
        <f>COUNTA(B$10:$B19)</f>
        <v>0</v>
      </c>
      <c r="B19" s="4"/>
      <c r="C19" s="4"/>
      <c r="D19" s="4"/>
      <c r="E19" s="4"/>
      <c r="F19" s="4"/>
      <c r="G19" s="5">
        <f>SUMIF('E&amp;S'!$C:$C,$B19,'E&amp;S'!L:L)</f>
        <v>0</v>
      </c>
      <c r="H19" s="5">
        <f>SUMIF('E&amp;S'!$C:$C,$B19,'E&amp;S'!M:M)</f>
        <v>0</v>
      </c>
      <c r="I19" s="5">
        <f>SUMIF('E&amp;S'!$C:$C,$B19,'E&amp;S'!N:N)</f>
        <v>0</v>
      </c>
      <c r="J19" s="5">
        <f t="shared" si="0"/>
        <v>0</v>
      </c>
    </row>
    <row r="20" spans="1:10" ht="60" customHeight="1" x14ac:dyDescent="0.25">
      <c r="A20" s="3">
        <f>COUNTA(B$10:$B20)</f>
        <v>0</v>
      </c>
      <c r="B20" s="4"/>
      <c r="C20" s="4"/>
      <c r="D20" s="4"/>
      <c r="E20" s="4"/>
      <c r="F20" s="4"/>
      <c r="G20" s="5">
        <f>SUMIF('E&amp;S'!$C:$C,$B20,'E&amp;S'!L:L)</f>
        <v>0</v>
      </c>
      <c r="H20" s="5">
        <f>SUMIF('E&amp;S'!$C:$C,$B20,'E&amp;S'!M:M)</f>
        <v>0</v>
      </c>
      <c r="I20" s="5">
        <f>SUMIF('E&amp;S'!$C:$C,$B20,'E&amp;S'!N:N)</f>
        <v>0</v>
      </c>
      <c r="J20" s="5">
        <f t="shared" si="0"/>
        <v>0</v>
      </c>
    </row>
    <row r="21" spans="1:10" ht="60" customHeight="1" x14ac:dyDescent="0.25">
      <c r="A21" s="3">
        <f>COUNTA(B$10:$B21)</f>
        <v>0</v>
      </c>
      <c r="B21" s="4"/>
      <c r="C21" s="4"/>
      <c r="D21" s="4"/>
      <c r="E21" s="4"/>
      <c r="F21" s="4"/>
      <c r="G21" s="5">
        <f>SUMIF('E&amp;S'!$C:$C,$B21,'E&amp;S'!L:L)</f>
        <v>0</v>
      </c>
      <c r="H21" s="5">
        <f>SUMIF('E&amp;S'!$C:$C,$B21,'E&amp;S'!M:M)</f>
        <v>0</v>
      </c>
      <c r="I21" s="5">
        <f>SUMIF('E&amp;S'!$C:$C,$B21,'E&amp;S'!N:N)</f>
        <v>0</v>
      </c>
      <c r="J21" s="5">
        <f t="shared" si="0"/>
        <v>0</v>
      </c>
    </row>
    <row r="22" spans="1:10" ht="60" customHeight="1" x14ac:dyDescent="0.25">
      <c r="A22" s="3">
        <f>COUNTA(B$10:$B22)</f>
        <v>0</v>
      </c>
      <c r="B22" s="4"/>
      <c r="C22" s="4"/>
      <c r="D22" s="4"/>
      <c r="E22" s="4"/>
      <c r="F22" s="4"/>
      <c r="G22" s="5">
        <f>SUMIF('E&amp;S'!$C:$C,$B22,'E&amp;S'!L:L)</f>
        <v>0</v>
      </c>
      <c r="H22" s="5">
        <f>SUMIF('E&amp;S'!$C:$C,$B22,'E&amp;S'!M:M)</f>
        <v>0</v>
      </c>
      <c r="I22" s="5">
        <f>SUMIF('E&amp;S'!$C:$C,$B22,'E&amp;S'!N:N)</f>
        <v>0</v>
      </c>
      <c r="J22" s="5">
        <f t="shared" si="0"/>
        <v>0</v>
      </c>
    </row>
    <row r="23" spans="1:10" ht="60" customHeight="1" x14ac:dyDescent="0.25">
      <c r="A23" s="3">
        <f>COUNTA(B$10:$B23)</f>
        <v>0</v>
      </c>
      <c r="B23" s="4"/>
      <c r="C23" s="4"/>
      <c r="D23" s="4"/>
      <c r="E23" s="4"/>
      <c r="F23" s="4"/>
      <c r="G23" s="5">
        <f>SUMIF('E&amp;S'!$C:$C,$B23,'E&amp;S'!L:L)</f>
        <v>0</v>
      </c>
      <c r="H23" s="5">
        <f>SUMIF('E&amp;S'!$C:$C,$B23,'E&amp;S'!M:M)</f>
        <v>0</v>
      </c>
      <c r="I23" s="5">
        <f>SUMIF('E&amp;S'!$C:$C,$B23,'E&amp;S'!N:N)</f>
        <v>0</v>
      </c>
      <c r="J23" s="5">
        <f t="shared" si="0"/>
        <v>0</v>
      </c>
    </row>
    <row r="24" spans="1:10" ht="60" customHeight="1" x14ac:dyDescent="0.25">
      <c r="A24" s="3">
        <f>COUNTA(B$10:$B24)</f>
        <v>0</v>
      </c>
      <c r="B24" s="4"/>
      <c r="C24" s="4"/>
      <c r="D24" s="4"/>
      <c r="E24" s="4"/>
      <c r="F24" s="4"/>
      <c r="G24" s="5">
        <f>SUMIF('E&amp;S'!$C:$C,$B24,'E&amp;S'!L:L)</f>
        <v>0</v>
      </c>
      <c r="H24" s="5">
        <f>SUMIF('E&amp;S'!$C:$C,$B24,'E&amp;S'!M:M)</f>
        <v>0</v>
      </c>
      <c r="I24" s="5">
        <f>SUMIF('E&amp;S'!$C:$C,$B24,'E&amp;S'!N:N)</f>
        <v>0</v>
      </c>
      <c r="J24" s="5">
        <f t="shared" si="0"/>
        <v>0</v>
      </c>
    </row>
    <row r="25" spans="1:10" ht="60" customHeight="1" x14ac:dyDescent="0.25">
      <c r="A25" s="3">
        <f>COUNTA(B$10:$B25)</f>
        <v>0</v>
      </c>
      <c r="B25" s="4"/>
      <c r="C25" s="4"/>
      <c r="D25" s="4"/>
      <c r="E25" s="4"/>
      <c r="F25" s="4"/>
      <c r="G25" s="5">
        <f>SUMIF('E&amp;S'!$C:$C,$B25,'E&amp;S'!L:L)</f>
        <v>0</v>
      </c>
      <c r="H25" s="5">
        <f>SUMIF('E&amp;S'!$C:$C,$B25,'E&amp;S'!M:M)</f>
        <v>0</v>
      </c>
      <c r="I25" s="5">
        <f>SUMIF('E&amp;S'!$C:$C,$B25,'E&amp;S'!N:N)</f>
        <v>0</v>
      </c>
      <c r="J25" s="5">
        <f t="shared" si="0"/>
        <v>0</v>
      </c>
    </row>
    <row r="26" spans="1:10" ht="60" customHeight="1" x14ac:dyDescent="0.25">
      <c r="A26" s="3">
        <f>COUNTA(B$10:$B26)</f>
        <v>0</v>
      </c>
      <c r="B26" s="4"/>
      <c r="C26" s="4"/>
      <c r="D26" s="4"/>
      <c r="E26" s="4"/>
      <c r="F26" s="4"/>
      <c r="G26" s="5">
        <f>SUMIF('E&amp;S'!$C:$C,$B26,'E&amp;S'!L:L)</f>
        <v>0</v>
      </c>
      <c r="H26" s="5">
        <f>SUMIF('E&amp;S'!$C:$C,$B26,'E&amp;S'!M:M)</f>
        <v>0</v>
      </c>
      <c r="I26" s="5">
        <f>SUMIF('E&amp;S'!$C:$C,$B26,'E&amp;S'!N:N)</f>
        <v>0</v>
      </c>
      <c r="J26" s="5">
        <f t="shared" si="0"/>
        <v>0</v>
      </c>
    </row>
    <row r="27" spans="1:10" ht="60" customHeight="1" x14ac:dyDescent="0.25">
      <c r="A27" s="3">
        <f>COUNTA(B$10:$B27)</f>
        <v>0</v>
      </c>
      <c r="B27" s="4"/>
      <c r="C27" s="4"/>
      <c r="D27" s="4"/>
      <c r="E27" s="4"/>
      <c r="F27" s="4"/>
      <c r="G27" s="5">
        <f>SUMIF('E&amp;S'!$C:$C,$B27,'E&amp;S'!L:L)</f>
        <v>0</v>
      </c>
      <c r="H27" s="5">
        <f>SUMIF('E&amp;S'!$C:$C,$B27,'E&amp;S'!M:M)</f>
        <v>0</v>
      </c>
      <c r="I27" s="5">
        <f>SUMIF('E&amp;S'!$C:$C,$B27,'E&amp;S'!N:N)</f>
        <v>0</v>
      </c>
      <c r="J27" s="5">
        <f t="shared" si="0"/>
        <v>0</v>
      </c>
    </row>
    <row r="28" spans="1:10" ht="60" customHeight="1" x14ac:dyDescent="0.25">
      <c r="A28" s="3">
        <f>COUNTA(B$10:$B28)</f>
        <v>0</v>
      </c>
      <c r="B28" s="4"/>
      <c r="C28" s="4"/>
      <c r="D28" s="4"/>
      <c r="E28" s="4"/>
      <c r="F28" s="4"/>
      <c r="G28" s="5">
        <f>SUMIF('E&amp;S'!$C:$C,$B28,'E&amp;S'!L:L)</f>
        <v>0</v>
      </c>
      <c r="H28" s="5">
        <f>SUMIF('E&amp;S'!$C:$C,$B28,'E&amp;S'!M:M)</f>
        <v>0</v>
      </c>
      <c r="I28" s="5">
        <f>SUMIF('E&amp;S'!$C:$C,$B28,'E&amp;S'!N:N)</f>
        <v>0</v>
      </c>
      <c r="J28" s="5">
        <f t="shared" si="0"/>
        <v>0</v>
      </c>
    </row>
    <row r="29" spans="1:10" ht="60" customHeight="1" x14ac:dyDescent="0.25">
      <c r="A29" s="3">
        <f>COUNTA(B$10:$B29)</f>
        <v>0</v>
      </c>
      <c r="B29" s="4"/>
      <c r="C29" s="4"/>
      <c r="D29" s="4"/>
      <c r="E29" s="4"/>
      <c r="F29" s="4"/>
      <c r="G29" s="5">
        <f>SUMIF('E&amp;S'!$C:$C,$B29,'E&amp;S'!L:L)</f>
        <v>0</v>
      </c>
      <c r="H29" s="5">
        <f>SUMIF('E&amp;S'!$C:$C,$B29,'E&amp;S'!M:M)</f>
        <v>0</v>
      </c>
      <c r="I29" s="5">
        <f>SUMIF('E&amp;S'!$C:$C,$B29,'E&amp;S'!N:N)</f>
        <v>0</v>
      </c>
      <c r="J29" s="5">
        <f t="shared" si="0"/>
        <v>0</v>
      </c>
    </row>
    <row r="30" spans="1:10" ht="60" customHeight="1" x14ac:dyDescent="0.25">
      <c r="A30" s="3">
        <f>COUNTA(B$10:$B30)</f>
        <v>0</v>
      </c>
      <c r="B30" s="4"/>
      <c r="C30" s="4"/>
      <c r="D30" s="4"/>
      <c r="E30" s="4"/>
      <c r="F30" s="4"/>
      <c r="G30" s="5">
        <f>SUMIF('E&amp;S'!$C:$C,$B30,'E&amp;S'!L:L)</f>
        <v>0</v>
      </c>
      <c r="H30" s="5">
        <f>SUMIF('E&amp;S'!$C:$C,$B30,'E&amp;S'!M:M)</f>
        <v>0</v>
      </c>
      <c r="I30" s="5">
        <f>SUMIF('E&amp;S'!$C:$C,$B30,'E&amp;S'!N:N)</f>
        <v>0</v>
      </c>
      <c r="J30" s="5">
        <f t="shared" si="0"/>
        <v>0</v>
      </c>
    </row>
    <row r="31" spans="1:10" ht="60" customHeight="1" x14ac:dyDescent="0.25">
      <c r="A31" s="3">
        <f>COUNTA(B$10:$B31)</f>
        <v>0</v>
      </c>
      <c r="B31" s="4"/>
      <c r="C31" s="4"/>
      <c r="D31" s="4"/>
      <c r="E31" s="4"/>
      <c r="F31" s="4"/>
      <c r="G31" s="5">
        <f>SUMIF('E&amp;S'!$C:$C,$B31,'E&amp;S'!L:L)</f>
        <v>0</v>
      </c>
      <c r="H31" s="5">
        <f>SUMIF('E&amp;S'!$C:$C,$B31,'E&amp;S'!M:M)</f>
        <v>0</v>
      </c>
      <c r="I31" s="5">
        <f>SUMIF('E&amp;S'!$C:$C,$B31,'E&amp;S'!N:N)</f>
        <v>0</v>
      </c>
      <c r="J31" s="5">
        <f t="shared" si="0"/>
        <v>0</v>
      </c>
    </row>
    <row r="32" spans="1:10" ht="60" customHeight="1" x14ac:dyDescent="0.25">
      <c r="A32" s="3">
        <f>COUNTA(B$10:$B32)</f>
        <v>0</v>
      </c>
      <c r="B32" s="4"/>
      <c r="C32" s="4"/>
      <c r="D32" s="4"/>
      <c r="E32" s="4"/>
      <c r="F32" s="4"/>
      <c r="G32" s="5">
        <f>SUMIF('E&amp;S'!$C:$C,$B32,'E&amp;S'!L:L)</f>
        <v>0</v>
      </c>
      <c r="H32" s="5">
        <f>SUMIF('E&amp;S'!$C:$C,$B32,'E&amp;S'!M:M)</f>
        <v>0</v>
      </c>
      <c r="I32" s="5">
        <f>SUMIF('E&amp;S'!$C:$C,$B32,'E&amp;S'!N:N)</f>
        <v>0</v>
      </c>
      <c r="J32" s="5">
        <f t="shared" si="0"/>
        <v>0</v>
      </c>
    </row>
    <row r="33" spans="1:10" ht="60" customHeight="1" x14ac:dyDescent="0.25">
      <c r="A33" s="3">
        <f>COUNTA(B$10:$B33)</f>
        <v>0</v>
      </c>
      <c r="B33" s="4"/>
      <c r="C33" s="4"/>
      <c r="D33" s="6"/>
      <c r="E33" s="4"/>
      <c r="F33" s="4"/>
      <c r="G33" s="5">
        <f>SUMIF('E&amp;S'!$C:$C,$B33,'E&amp;S'!L:L)</f>
        <v>0</v>
      </c>
      <c r="H33" s="5">
        <f>SUMIF('E&amp;S'!$C:$C,$B33,'E&amp;S'!M:M)</f>
        <v>0</v>
      </c>
      <c r="I33" s="5">
        <f>SUMIF('E&amp;S'!$C:$C,$B33,'E&amp;S'!N:N)</f>
        <v>0</v>
      </c>
      <c r="J33" s="5">
        <f t="shared" si="0"/>
        <v>0</v>
      </c>
    </row>
    <row r="34" spans="1:10" ht="60" customHeight="1" x14ac:dyDescent="0.25">
      <c r="A34" s="3">
        <f>COUNTA(B$10:$B34)</f>
        <v>0</v>
      </c>
      <c r="B34" s="4"/>
      <c r="C34" s="4"/>
      <c r="D34" s="4"/>
      <c r="E34" s="4"/>
      <c r="F34" s="4"/>
      <c r="G34" s="5">
        <f>SUMIF('E&amp;S'!$C:$C,$B34,'E&amp;S'!L:L)</f>
        <v>0</v>
      </c>
      <c r="H34" s="5">
        <f>SUMIF('E&amp;S'!$C:$C,$B34,'E&amp;S'!M:M)</f>
        <v>0</v>
      </c>
      <c r="I34" s="5">
        <f>SUMIF('E&amp;S'!$C:$C,$B34,'E&amp;S'!N:N)</f>
        <v>0</v>
      </c>
      <c r="J34" s="5">
        <f t="shared" si="0"/>
        <v>0</v>
      </c>
    </row>
    <row r="35" spans="1:10" ht="60" customHeight="1" x14ac:dyDescent="0.25">
      <c r="A35" s="3">
        <f>COUNTA(B$10:$B35)</f>
        <v>0</v>
      </c>
      <c r="B35" s="4"/>
      <c r="C35" s="4"/>
      <c r="D35" s="4"/>
      <c r="E35" s="4"/>
      <c r="F35" s="4"/>
      <c r="G35" s="5">
        <f>SUMIF('E&amp;S'!$C:$C,$B35,'E&amp;S'!L:L)</f>
        <v>0</v>
      </c>
      <c r="H35" s="5">
        <f>SUMIF('E&amp;S'!$C:$C,$B35,'E&amp;S'!M:M)</f>
        <v>0</v>
      </c>
      <c r="I35" s="5">
        <f>SUMIF('E&amp;S'!$C:$C,$B35,'E&amp;S'!N:N)</f>
        <v>0</v>
      </c>
      <c r="J35" s="5">
        <f t="shared" si="0"/>
        <v>0</v>
      </c>
    </row>
    <row r="36" spans="1:10" ht="60" customHeight="1" x14ac:dyDescent="0.25">
      <c r="A36" s="3">
        <f>COUNTA(B$10:$B36)</f>
        <v>0</v>
      </c>
      <c r="B36" s="4"/>
      <c r="C36" s="4"/>
      <c r="D36" s="4"/>
      <c r="E36" s="4"/>
      <c r="F36" s="4"/>
      <c r="G36" s="5">
        <f>SUMIF('E&amp;S'!$C:$C,$B36,'E&amp;S'!L:L)</f>
        <v>0</v>
      </c>
      <c r="H36" s="5">
        <f>SUMIF('E&amp;S'!$C:$C,$B36,'E&amp;S'!M:M)</f>
        <v>0</v>
      </c>
      <c r="I36" s="5">
        <f>SUMIF('E&amp;S'!$C:$C,$B36,'E&amp;S'!N:N)</f>
        <v>0</v>
      </c>
      <c r="J36" s="5">
        <f t="shared" si="0"/>
        <v>0</v>
      </c>
    </row>
    <row r="37" spans="1:10" ht="60" customHeight="1" x14ac:dyDescent="0.25">
      <c r="A37" s="3">
        <f>COUNTA(B$10:$B37)</f>
        <v>0</v>
      </c>
      <c r="B37" s="4"/>
      <c r="C37" s="4"/>
      <c r="D37" s="4"/>
      <c r="E37" s="4"/>
      <c r="F37" s="4"/>
      <c r="G37" s="5">
        <f>SUMIF('E&amp;S'!$C:$C,$B37,'E&amp;S'!L:L)</f>
        <v>0</v>
      </c>
      <c r="H37" s="5">
        <f>SUMIF('E&amp;S'!$C:$C,$B37,'E&amp;S'!M:M)</f>
        <v>0</v>
      </c>
      <c r="I37" s="5">
        <f>SUMIF('E&amp;S'!$C:$C,$B37,'E&amp;S'!N:N)</f>
        <v>0</v>
      </c>
      <c r="J37" s="5">
        <f t="shared" si="0"/>
        <v>0</v>
      </c>
    </row>
    <row r="38" spans="1:10" ht="60" customHeight="1" x14ac:dyDescent="0.25">
      <c r="A38" s="3">
        <f>COUNTA(B$10:$B38)</f>
        <v>0</v>
      </c>
      <c r="B38" s="4"/>
      <c r="C38" s="4"/>
      <c r="D38" s="4"/>
      <c r="E38" s="4"/>
      <c r="F38" s="4"/>
      <c r="G38" s="5">
        <f>SUMIF('E&amp;S'!$C:$C,$B38,'E&amp;S'!L:L)</f>
        <v>0</v>
      </c>
      <c r="H38" s="5">
        <f>SUMIF('E&amp;S'!$C:$C,$B38,'E&amp;S'!M:M)</f>
        <v>0</v>
      </c>
      <c r="I38" s="5">
        <f>SUMIF('E&amp;S'!$C:$C,$B38,'E&amp;S'!N:N)</f>
        <v>0</v>
      </c>
      <c r="J38" s="5">
        <f t="shared" si="0"/>
        <v>0</v>
      </c>
    </row>
    <row r="39" spans="1:10" ht="60" customHeight="1" x14ac:dyDescent="0.25">
      <c r="A39" s="3">
        <f>COUNTA(B$10:$B39)</f>
        <v>0</v>
      </c>
      <c r="B39" s="4"/>
      <c r="C39" s="4"/>
      <c r="D39" s="4"/>
      <c r="E39" s="4"/>
      <c r="F39" s="4"/>
      <c r="G39" s="5">
        <f>SUMIF('E&amp;S'!$C:$C,$B39,'E&amp;S'!L:L)</f>
        <v>0</v>
      </c>
      <c r="H39" s="5">
        <f>SUMIF('E&amp;S'!$C:$C,$B39,'E&amp;S'!M:M)</f>
        <v>0</v>
      </c>
      <c r="I39" s="5">
        <f>SUMIF('E&amp;S'!$C:$C,$B39,'E&amp;S'!N:N)</f>
        <v>0</v>
      </c>
      <c r="J39" s="5">
        <f t="shared" si="0"/>
        <v>0</v>
      </c>
    </row>
    <row r="40" spans="1:10" ht="60" customHeight="1" x14ac:dyDescent="0.25">
      <c r="A40" s="3">
        <f>COUNTA(B$10:$B40)</f>
        <v>0</v>
      </c>
      <c r="B40" s="4"/>
      <c r="C40" s="4"/>
      <c r="D40" s="4"/>
      <c r="E40" s="4"/>
      <c r="F40" s="4"/>
      <c r="G40" s="5">
        <f>SUMIF('E&amp;S'!$C:$C,$B40,'E&amp;S'!L:L)</f>
        <v>0</v>
      </c>
      <c r="H40" s="5">
        <f>SUMIF('E&amp;S'!$C:$C,$B40,'E&amp;S'!M:M)</f>
        <v>0</v>
      </c>
      <c r="I40" s="5">
        <f>SUMIF('E&amp;S'!$C:$C,$B40,'E&amp;S'!N:N)</f>
        <v>0</v>
      </c>
      <c r="J40" s="5">
        <f t="shared" si="0"/>
        <v>0</v>
      </c>
    </row>
    <row r="41" spans="1:10" ht="60" customHeight="1" x14ac:dyDescent="0.25">
      <c r="A41" s="3">
        <f>COUNTA(B$10:$B41)</f>
        <v>0</v>
      </c>
      <c r="B41" s="4"/>
      <c r="C41" s="4"/>
      <c r="D41" s="4"/>
      <c r="E41" s="4"/>
      <c r="F41" s="4"/>
      <c r="G41" s="5">
        <f>SUMIF('E&amp;S'!$C:$C,$B41,'E&amp;S'!L:L)</f>
        <v>0</v>
      </c>
      <c r="H41" s="5">
        <f>SUMIF('E&amp;S'!$C:$C,$B41,'E&amp;S'!M:M)</f>
        <v>0</v>
      </c>
      <c r="I41" s="5">
        <f>SUMIF('E&amp;S'!$C:$C,$B41,'E&amp;S'!N:N)</f>
        <v>0</v>
      </c>
      <c r="J41" s="5">
        <f t="shared" si="0"/>
        <v>0</v>
      </c>
    </row>
    <row r="42" spans="1:10" ht="60" customHeight="1" x14ac:dyDescent="0.25">
      <c r="A42" s="3">
        <f>COUNTA(B$10:$B42)</f>
        <v>0</v>
      </c>
      <c r="B42" s="4"/>
      <c r="C42" s="4"/>
      <c r="D42" s="4"/>
      <c r="E42" s="4"/>
      <c r="F42" s="4"/>
      <c r="G42" s="5">
        <f>SUMIF('E&amp;S'!$C:$C,$B42,'E&amp;S'!L:L)</f>
        <v>0</v>
      </c>
      <c r="H42" s="5">
        <f>SUMIF('E&amp;S'!$C:$C,$B42,'E&amp;S'!M:M)</f>
        <v>0</v>
      </c>
      <c r="I42" s="5">
        <f>SUMIF('E&amp;S'!$C:$C,$B42,'E&amp;S'!N:N)</f>
        <v>0</v>
      </c>
      <c r="J42" s="5">
        <f t="shared" si="0"/>
        <v>0</v>
      </c>
    </row>
    <row r="43" spans="1:10" ht="60" customHeight="1" x14ac:dyDescent="0.25">
      <c r="A43" s="3">
        <f>COUNTA(B$10:$B43)</f>
        <v>0</v>
      </c>
      <c r="B43" s="4"/>
      <c r="C43" s="4"/>
      <c r="D43" s="4"/>
      <c r="E43" s="4"/>
      <c r="F43" s="4"/>
      <c r="G43" s="5">
        <f>SUMIF('E&amp;S'!$C:$C,$B43,'E&amp;S'!L:L)</f>
        <v>0</v>
      </c>
      <c r="H43" s="5">
        <f>SUMIF('E&amp;S'!$C:$C,$B43,'E&amp;S'!M:M)</f>
        <v>0</v>
      </c>
      <c r="I43" s="5">
        <f>SUMIF('E&amp;S'!$C:$C,$B43,'E&amp;S'!N:N)</f>
        <v>0</v>
      </c>
      <c r="J43" s="5">
        <f t="shared" si="0"/>
        <v>0</v>
      </c>
    </row>
    <row r="44" spans="1:10" ht="60" customHeight="1" x14ac:dyDescent="0.25">
      <c r="A44" s="3">
        <f>COUNTA(B$10:$B44)</f>
        <v>0</v>
      </c>
      <c r="B44" s="4"/>
      <c r="C44" s="4"/>
      <c r="D44" s="4"/>
      <c r="E44" s="4"/>
      <c r="F44" s="4"/>
      <c r="G44" s="5">
        <f>SUMIF('E&amp;S'!$C:$C,$B44,'E&amp;S'!L:L)</f>
        <v>0</v>
      </c>
      <c r="H44" s="5">
        <f>SUMIF('E&amp;S'!$C:$C,$B44,'E&amp;S'!M:M)</f>
        <v>0</v>
      </c>
      <c r="I44" s="5">
        <f>SUMIF('E&amp;S'!$C:$C,$B44,'E&amp;S'!N:N)</f>
        <v>0</v>
      </c>
      <c r="J44" s="5">
        <f t="shared" si="0"/>
        <v>0</v>
      </c>
    </row>
    <row r="45" spans="1:10" ht="60" customHeight="1" x14ac:dyDescent="0.25">
      <c r="A45" s="3">
        <f>COUNTA(B$10:$B45)</f>
        <v>0</v>
      </c>
      <c r="B45" s="4"/>
      <c r="C45" s="4"/>
      <c r="D45" s="4"/>
      <c r="E45" s="4"/>
      <c r="F45" s="4"/>
      <c r="G45" s="5">
        <f>SUMIF('E&amp;S'!$C:$C,$B45,'E&amp;S'!L:L)</f>
        <v>0</v>
      </c>
      <c r="H45" s="5">
        <f>SUMIF('E&amp;S'!$C:$C,$B45,'E&amp;S'!M:M)</f>
        <v>0</v>
      </c>
      <c r="I45" s="5">
        <f>SUMIF('E&amp;S'!$C:$C,$B45,'E&amp;S'!N:N)</f>
        <v>0</v>
      </c>
      <c r="J45" s="5">
        <f t="shared" si="0"/>
        <v>0</v>
      </c>
    </row>
    <row r="46" spans="1:10" ht="60" customHeight="1" x14ac:dyDescent="0.25">
      <c r="A46" s="3">
        <f>COUNTA(B$10:$B46)</f>
        <v>0</v>
      </c>
      <c r="B46" s="4"/>
      <c r="C46" s="4"/>
      <c r="D46" s="4"/>
      <c r="E46" s="4"/>
      <c r="F46" s="4"/>
      <c r="G46" s="5">
        <f>SUMIF('E&amp;S'!$C:$C,$B46,'E&amp;S'!L:L)</f>
        <v>0</v>
      </c>
      <c r="H46" s="5">
        <f>SUMIF('E&amp;S'!$C:$C,$B46,'E&amp;S'!M:M)</f>
        <v>0</v>
      </c>
      <c r="I46" s="5">
        <f>SUMIF('E&amp;S'!$C:$C,$B46,'E&amp;S'!N:N)</f>
        <v>0</v>
      </c>
      <c r="J46" s="5">
        <f t="shared" si="0"/>
        <v>0</v>
      </c>
    </row>
    <row r="47" spans="1:10" ht="60" customHeight="1" x14ac:dyDescent="0.25">
      <c r="A47" s="3">
        <f>COUNTA(B$10:$B47)</f>
        <v>0</v>
      </c>
      <c r="B47" s="4"/>
      <c r="C47" s="4"/>
      <c r="D47" s="4"/>
      <c r="E47" s="4"/>
      <c r="F47" s="4"/>
      <c r="G47" s="5">
        <f>SUMIF('E&amp;S'!$C:$C,$B47,'E&amp;S'!L:L)</f>
        <v>0</v>
      </c>
      <c r="H47" s="5">
        <f>SUMIF('E&amp;S'!$C:$C,$B47,'E&amp;S'!M:M)</f>
        <v>0</v>
      </c>
      <c r="I47" s="5">
        <f>SUMIF('E&amp;S'!$C:$C,$B47,'E&amp;S'!N:N)</f>
        <v>0</v>
      </c>
      <c r="J47" s="5">
        <f t="shared" si="0"/>
        <v>0</v>
      </c>
    </row>
    <row r="48" spans="1:10" ht="60" customHeight="1" x14ac:dyDescent="0.25">
      <c r="A48" s="3">
        <f>COUNTA(B$10:$B48)</f>
        <v>0</v>
      </c>
      <c r="B48" s="4"/>
      <c r="C48" s="4"/>
      <c r="D48" s="4"/>
      <c r="E48" s="4"/>
      <c r="F48" s="4"/>
      <c r="G48" s="5">
        <f>SUMIF('E&amp;S'!$C:$C,$B48,'E&amp;S'!L:L)</f>
        <v>0</v>
      </c>
      <c r="H48" s="5">
        <f>SUMIF('E&amp;S'!$C:$C,$B48,'E&amp;S'!M:M)</f>
        <v>0</v>
      </c>
      <c r="I48" s="5">
        <f>SUMIF('E&amp;S'!$C:$C,$B48,'E&amp;S'!N:N)</f>
        <v>0</v>
      </c>
      <c r="J48" s="5">
        <f t="shared" si="0"/>
        <v>0</v>
      </c>
    </row>
    <row r="49" spans="1:10" ht="60" customHeight="1" x14ac:dyDescent="0.25">
      <c r="A49" s="3">
        <f>COUNTA(B$10:$B49)</f>
        <v>0</v>
      </c>
      <c r="B49" s="4"/>
      <c r="C49" s="4"/>
      <c r="D49" s="4"/>
      <c r="E49" s="4"/>
      <c r="F49" s="4"/>
      <c r="G49" s="5">
        <f>SUMIF('E&amp;S'!$C:$C,$B49,'E&amp;S'!L:L)</f>
        <v>0</v>
      </c>
      <c r="H49" s="5">
        <f>SUMIF('E&amp;S'!$C:$C,$B49,'E&amp;S'!M:M)</f>
        <v>0</v>
      </c>
      <c r="I49" s="5">
        <f>SUMIF('E&amp;S'!$C:$C,$B49,'E&amp;S'!N:N)</f>
        <v>0</v>
      </c>
      <c r="J49" s="5">
        <f t="shared" si="0"/>
        <v>0</v>
      </c>
    </row>
    <row r="50" spans="1:10" ht="60" customHeight="1" x14ac:dyDescent="0.25">
      <c r="A50" s="3">
        <f>COUNTA(B$10:$B50)</f>
        <v>0</v>
      </c>
      <c r="B50" s="4"/>
      <c r="C50" s="4"/>
      <c r="D50" s="4"/>
      <c r="E50" s="4"/>
      <c r="F50" s="4"/>
      <c r="G50" s="5">
        <f>SUMIF('E&amp;S'!$C:$C,$B50,'E&amp;S'!L:L)</f>
        <v>0</v>
      </c>
      <c r="H50" s="5">
        <f>SUMIF('E&amp;S'!$C:$C,$B50,'E&amp;S'!M:M)</f>
        <v>0</v>
      </c>
      <c r="I50" s="5">
        <f>SUMIF('E&amp;S'!$C:$C,$B50,'E&amp;S'!N:N)</f>
        <v>0</v>
      </c>
      <c r="J50" s="5">
        <f t="shared" si="0"/>
        <v>0</v>
      </c>
    </row>
    <row r="51" spans="1:10" ht="60" customHeight="1" x14ac:dyDescent="0.25">
      <c r="A51" s="3">
        <f>COUNTA(B$10:$B51)</f>
        <v>0</v>
      </c>
      <c r="B51" s="4"/>
      <c r="C51" s="4"/>
      <c r="D51" s="4"/>
      <c r="E51" s="4"/>
      <c r="F51" s="6"/>
      <c r="G51" s="5">
        <f>SUMIF('E&amp;S'!$C:$C,$B51,'E&amp;S'!L:L)</f>
        <v>0</v>
      </c>
      <c r="H51" s="5">
        <f>SUMIF('E&amp;S'!$C:$C,$B51,'E&amp;S'!M:M)</f>
        <v>0</v>
      </c>
      <c r="I51" s="5">
        <f>SUMIF('E&amp;S'!$C:$C,$B51,'E&amp;S'!N:N)</f>
        <v>0</v>
      </c>
      <c r="J51" s="5">
        <f t="shared" si="0"/>
        <v>0</v>
      </c>
    </row>
    <row r="52" spans="1:10" ht="60" customHeight="1" x14ac:dyDescent="0.25">
      <c r="A52" s="3">
        <f>COUNTA(B$10:$B52)</f>
        <v>0</v>
      </c>
      <c r="B52" s="4"/>
      <c r="C52" s="4"/>
      <c r="D52" s="4"/>
      <c r="E52" s="4"/>
      <c r="F52" s="4"/>
      <c r="G52" s="5">
        <f>SUMIF('E&amp;S'!$C:$C,$B52,'E&amp;S'!L:L)</f>
        <v>0</v>
      </c>
      <c r="H52" s="5">
        <f>SUMIF('E&amp;S'!$C:$C,$B52,'E&amp;S'!M:M)</f>
        <v>0</v>
      </c>
      <c r="I52" s="5">
        <f>SUMIF('E&amp;S'!$C:$C,$B52,'E&amp;S'!N:N)</f>
        <v>0</v>
      </c>
      <c r="J52" s="5">
        <f t="shared" si="0"/>
        <v>0</v>
      </c>
    </row>
    <row r="53" spans="1:10" ht="60" customHeight="1" x14ac:dyDescent="0.25">
      <c r="A53" s="3">
        <f>COUNTA(B$10:$B53)</f>
        <v>0</v>
      </c>
      <c r="B53" s="4"/>
      <c r="C53" s="4"/>
      <c r="D53" s="4"/>
      <c r="E53" s="4"/>
      <c r="F53" s="4"/>
      <c r="G53" s="5">
        <f>SUMIF('E&amp;S'!$C:$C,$B53,'E&amp;S'!L:L)</f>
        <v>0</v>
      </c>
      <c r="H53" s="5">
        <f>SUMIF('E&amp;S'!$C:$C,$B53,'E&amp;S'!M:M)</f>
        <v>0</v>
      </c>
      <c r="I53" s="5">
        <f>SUMIF('E&amp;S'!$C:$C,$B53,'E&amp;S'!N:N)</f>
        <v>0</v>
      </c>
      <c r="J53" s="5">
        <f t="shared" si="0"/>
        <v>0</v>
      </c>
    </row>
    <row r="54" spans="1:10" ht="60" customHeight="1" x14ac:dyDescent="0.25">
      <c r="A54" s="3">
        <f>COUNTA(B$10:$B54)</f>
        <v>0</v>
      </c>
      <c r="B54" s="4"/>
      <c r="C54" s="4"/>
      <c r="D54" s="4"/>
      <c r="E54" s="4"/>
      <c r="F54" s="4"/>
      <c r="G54" s="5">
        <f>SUMIF('E&amp;S'!$C:$C,$B54,'E&amp;S'!L:L)</f>
        <v>0</v>
      </c>
      <c r="H54" s="5">
        <f>SUMIF('E&amp;S'!$C:$C,$B54,'E&amp;S'!M:M)</f>
        <v>0</v>
      </c>
      <c r="I54" s="5">
        <f>SUMIF('E&amp;S'!$C:$C,$B54,'E&amp;S'!N:N)</f>
        <v>0</v>
      </c>
      <c r="J54" s="5">
        <f t="shared" si="0"/>
        <v>0</v>
      </c>
    </row>
    <row r="55" spans="1:10" ht="60" customHeight="1" x14ac:dyDescent="0.25">
      <c r="A55" s="3">
        <f>COUNTA(B$10:$B55)</f>
        <v>0</v>
      </c>
      <c r="B55" s="4"/>
      <c r="C55" s="4"/>
      <c r="D55" s="4"/>
      <c r="E55" s="4"/>
      <c r="F55" s="4"/>
      <c r="G55" s="5">
        <f>SUMIF('E&amp;S'!$C:$C,$B55,'E&amp;S'!L:L)</f>
        <v>0</v>
      </c>
      <c r="H55" s="5">
        <f>SUMIF('E&amp;S'!$C:$C,$B55,'E&amp;S'!M:M)</f>
        <v>0</v>
      </c>
      <c r="I55" s="5">
        <f>SUMIF('E&amp;S'!$C:$C,$B55,'E&amp;S'!N:N)</f>
        <v>0</v>
      </c>
      <c r="J55" s="5">
        <f t="shared" si="0"/>
        <v>0</v>
      </c>
    </row>
    <row r="56" spans="1:10" ht="60" customHeight="1" x14ac:dyDescent="0.25">
      <c r="A56" s="3">
        <f>COUNTA(B$10:$B56)</f>
        <v>0</v>
      </c>
      <c r="B56" s="4"/>
      <c r="C56" s="4"/>
      <c r="D56" s="4"/>
      <c r="E56" s="4"/>
      <c r="F56" s="4"/>
      <c r="G56" s="5">
        <f>SUMIF('E&amp;S'!$C:$C,$B56,'E&amp;S'!L:L)</f>
        <v>0</v>
      </c>
      <c r="H56" s="5">
        <f>SUMIF('E&amp;S'!$C:$C,$B56,'E&amp;S'!M:M)</f>
        <v>0</v>
      </c>
      <c r="I56" s="5">
        <f>SUMIF('E&amp;S'!$C:$C,$B56,'E&amp;S'!N:N)</f>
        <v>0</v>
      </c>
      <c r="J56" s="5">
        <f t="shared" si="0"/>
        <v>0</v>
      </c>
    </row>
    <row r="57" spans="1:10" ht="60" customHeight="1" x14ac:dyDescent="0.25">
      <c r="A57" s="3">
        <f>COUNTA(B$10:$B57)</f>
        <v>0</v>
      </c>
      <c r="B57" s="4"/>
      <c r="C57" s="4"/>
      <c r="D57" s="4"/>
      <c r="E57" s="4"/>
      <c r="F57" s="4"/>
      <c r="G57" s="5">
        <f>SUMIF('E&amp;S'!$C:$C,$B57,'E&amp;S'!L:L)</f>
        <v>0</v>
      </c>
      <c r="H57" s="5">
        <f>SUMIF('E&amp;S'!$C:$C,$B57,'E&amp;S'!M:M)</f>
        <v>0</v>
      </c>
      <c r="I57" s="5">
        <f>SUMIF('E&amp;S'!$C:$C,$B57,'E&amp;S'!N:N)</f>
        <v>0</v>
      </c>
      <c r="J57" s="5">
        <f t="shared" si="0"/>
        <v>0</v>
      </c>
    </row>
    <row r="58" spans="1:10" ht="60" customHeight="1" x14ac:dyDescent="0.25">
      <c r="A58" s="3">
        <f>COUNTA(B$10:$B58)</f>
        <v>0</v>
      </c>
      <c r="B58" s="4"/>
      <c r="C58" s="4"/>
      <c r="D58" s="4"/>
      <c r="E58" s="4"/>
      <c r="F58" s="4"/>
      <c r="G58" s="5">
        <f>SUMIF('E&amp;S'!$C:$C,$B58,'E&amp;S'!L:L)</f>
        <v>0</v>
      </c>
      <c r="H58" s="5">
        <f>SUMIF('E&amp;S'!$C:$C,$B58,'E&amp;S'!M:M)</f>
        <v>0</v>
      </c>
      <c r="I58" s="5">
        <f>SUMIF('E&amp;S'!$C:$C,$B58,'E&amp;S'!N:N)</f>
        <v>0</v>
      </c>
      <c r="J58" s="5">
        <f t="shared" si="0"/>
        <v>0</v>
      </c>
    </row>
    <row r="59" spans="1:10" ht="60" customHeight="1" x14ac:dyDescent="0.25">
      <c r="A59" s="3">
        <f>COUNTA(B$10:$B59)</f>
        <v>0</v>
      </c>
      <c r="B59" s="4"/>
      <c r="C59" s="4"/>
      <c r="D59" s="4"/>
      <c r="E59" s="4"/>
      <c r="F59" s="4"/>
      <c r="G59" s="5">
        <f>SUMIF('E&amp;S'!$C:$C,$B59,'E&amp;S'!L:L)</f>
        <v>0</v>
      </c>
      <c r="H59" s="5">
        <f>SUMIF('E&amp;S'!$C:$C,$B59,'E&amp;S'!M:M)</f>
        <v>0</v>
      </c>
      <c r="I59" s="5">
        <f>SUMIF('E&amp;S'!$C:$C,$B59,'E&amp;S'!N:N)</f>
        <v>0</v>
      </c>
      <c r="J59" s="5">
        <f t="shared" si="0"/>
        <v>0</v>
      </c>
    </row>
    <row r="60" spans="1:10" ht="60" customHeight="1" x14ac:dyDescent="0.25">
      <c r="A60" s="3">
        <f>COUNTA(B$10:$B60)</f>
        <v>0</v>
      </c>
      <c r="B60" s="4"/>
      <c r="C60" s="4"/>
      <c r="D60" s="4"/>
      <c r="E60" s="4"/>
      <c r="F60" s="4"/>
      <c r="G60" s="5">
        <f>SUMIF('E&amp;S'!$C:$C,$B60,'E&amp;S'!L:L)</f>
        <v>0</v>
      </c>
      <c r="H60" s="5">
        <f>SUMIF('E&amp;S'!$C:$C,$B60,'E&amp;S'!M:M)</f>
        <v>0</v>
      </c>
      <c r="I60" s="5">
        <f>SUMIF('E&amp;S'!$C:$C,$B60,'E&amp;S'!N:N)</f>
        <v>0</v>
      </c>
      <c r="J60" s="5">
        <f t="shared" si="0"/>
        <v>0</v>
      </c>
    </row>
  </sheetData>
  <protectedRanges>
    <protectedRange sqref="P1:R3" name="Rango4"/>
    <protectedRange sqref="B1:B3" name="Rango1"/>
  </protectedRanges>
  <mergeCells count="8">
    <mergeCell ref="B1:B3"/>
    <mergeCell ref="G1:H1"/>
    <mergeCell ref="G2:H2"/>
    <mergeCell ref="G3:H3"/>
    <mergeCell ref="I1:J3"/>
    <mergeCell ref="C1:F1"/>
    <mergeCell ref="C2:F2"/>
    <mergeCell ref="C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B91D-1FA5-CD4E-A361-6611A5099C33}">
  <dimension ref="A1:I62"/>
  <sheetViews>
    <sheetView workbookViewId="0">
      <selection activeCell="A21" sqref="A21:I26"/>
    </sheetView>
  </sheetViews>
  <sheetFormatPr baseColWidth="10" defaultColWidth="11.42578125" defaultRowHeight="15" x14ac:dyDescent="0.25"/>
  <sheetData>
    <row r="1" spans="1:9" ht="19.899999999999999" customHeight="1" thickBot="1" x14ac:dyDescent="0.3">
      <c r="A1" s="27" t="s">
        <v>20</v>
      </c>
      <c r="B1" s="27"/>
      <c r="C1" s="27"/>
      <c r="D1" s="27"/>
      <c r="E1" s="27"/>
      <c r="F1" s="27"/>
      <c r="G1" s="27"/>
      <c r="H1" s="27"/>
      <c r="I1" s="27"/>
    </row>
    <row r="2" spans="1:9" ht="19.899999999999999" customHeight="1" x14ac:dyDescent="0.25">
      <c r="A2" s="28" t="s">
        <v>21</v>
      </c>
      <c r="B2" s="29"/>
      <c r="C2" s="29"/>
      <c r="D2" s="29"/>
      <c r="E2" s="29"/>
      <c r="F2" s="29"/>
      <c r="G2" s="29"/>
      <c r="H2" s="29"/>
      <c r="I2" s="30"/>
    </row>
    <row r="3" spans="1:9" ht="16.149999999999999" customHeight="1" x14ac:dyDescent="0.25">
      <c r="A3" s="31" t="s">
        <v>22</v>
      </c>
      <c r="B3" s="32"/>
      <c r="C3" s="32"/>
      <c r="D3" s="32"/>
      <c r="E3" s="32"/>
      <c r="F3" s="32"/>
      <c r="G3" s="32"/>
      <c r="H3" s="32"/>
      <c r="I3" s="33"/>
    </row>
    <row r="4" spans="1:9" ht="16.149999999999999" customHeight="1" x14ac:dyDescent="0.25">
      <c r="A4" s="31"/>
      <c r="B4" s="32"/>
      <c r="C4" s="32"/>
      <c r="D4" s="32"/>
      <c r="E4" s="32"/>
      <c r="F4" s="32"/>
      <c r="G4" s="32"/>
      <c r="H4" s="32"/>
      <c r="I4" s="33"/>
    </row>
    <row r="5" spans="1:9" ht="16.149999999999999" customHeight="1" x14ac:dyDescent="0.25">
      <c r="A5" s="31"/>
      <c r="B5" s="32"/>
      <c r="C5" s="32"/>
      <c r="D5" s="32"/>
      <c r="E5" s="32"/>
      <c r="F5" s="32"/>
      <c r="G5" s="32"/>
      <c r="H5" s="32"/>
      <c r="I5" s="33"/>
    </row>
    <row r="6" spans="1:9" ht="16.149999999999999" customHeight="1" x14ac:dyDescent="0.25">
      <c r="A6" s="31"/>
      <c r="B6" s="32"/>
      <c r="C6" s="32"/>
      <c r="D6" s="32"/>
      <c r="E6" s="32"/>
      <c r="F6" s="32"/>
      <c r="G6" s="32"/>
      <c r="H6" s="32"/>
      <c r="I6" s="33"/>
    </row>
    <row r="7" spans="1:9" ht="16.149999999999999" customHeight="1" x14ac:dyDescent="0.25">
      <c r="A7" s="31"/>
      <c r="B7" s="32"/>
      <c r="C7" s="32"/>
      <c r="D7" s="32"/>
      <c r="E7" s="32"/>
      <c r="F7" s="32"/>
      <c r="G7" s="32"/>
      <c r="H7" s="32"/>
      <c r="I7" s="33"/>
    </row>
    <row r="8" spans="1:9" ht="16.149999999999999" customHeight="1" thickBot="1" x14ac:dyDescent="0.3">
      <c r="A8" s="34"/>
      <c r="B8" s="35"/>
      <c r="C8" s="35"/>
      <c r="D8" s="35"/>
      <c r="E8" s="35"/>
      <c r="F8" s="35"/>
      <c r="G8" s="35"/>
      <c r="H8" s="35"/>
      <c r="I8" s="36"/>
    </row>
    <row r="9" spans="1:9" ht="16.149999999999999" customHeight="1" x14ac:dyDescent="0.25">
      <c r="A9" s="37" t="s">
        <v>23</v>
      </c>
      <c r="B9" s="38"/>
      <c r="C9" s="38"/>
      <c r="D9" s="38"/>
      <c r="E9" s="38"/>
      <c r="F9" s="38"/>
      <c r="G9" s="38"/>
      <c r="H9" s="38"/>
      <c r="I9" s="39"/>
    </row>
    <row r="10" spans="1:9" ht="16.149999999999999" customHeight="1" x14ac:dyDescent="0.25">
      <c r="A10" s="40"/>
      <c r="B10" s="41"/>
      <c r="C10" s="41"/>
      <c r="D10" s="41"/>
      <c r="E10" s="41"/>
      <c r="F10" s="41"/>
      <c r="G10" s="41"/>
      <c r="H10" s="41"/>
      <c r="I10" s="42"/>
    </row>
    <row r="11" spans="1:9" ht="16.149999999999999" customHeight="1" x14ac:dyDescent="0.25">
      <c r="A11" s="40"/>
      <c r="B11" s="41"/>
      <c r="C11" s="41"/>
      <c r="D11" s="41"/>
      <c r="E11" s="41"/>
      <c r="F11" s="41"/>
      <c r="G11" s="41"/>
      <c r="H11" s="41"/>
      <c r="I11" s="42"/>
    </row>
    <row r="12" spans="1:9" ht="16.149999999999999" customHeight="1" x14ac:dyDescent="0.25">
      <c r="A12" s="40"/>
      <c r="B12" s="41"/>
      <c r="C12" s="41"/>
      <c r="D12" s="41"/>
      <c r="E12" s="41"/>
      <c r="F12" s="41"/>
      <c r="G12" s="41"/>
      <c r="H12" s="41"/>
      <c r="I12" s="42"/>
    </row>
    <row r="13" spans="1:9" ht="16.149999999999999" customHeight="1" x14ac:dyDescent="0.25">
      <c r="A13" s="40"/>
      <c r="B13" s="41"/>
      <c r="C13" s="41"/>
      <c r="D13" s="41"/>
      <c r="E13" s="41"/>
      <c r="F13" s="41"/>
      <c r="G13" s="41"/>
      <c r="H13" s="41"/>
      <c r="I13" s="42"/>
    </row>
    <row r="14" spans="1:9" ht="16.149999999999999" customHeight="1" x14ac:dyDescent="0.25">
      <c r="A14" s="40"/>
      <c r="B14" s="41"/>
      <c r="C14" s="41"/>
      <c r="D14" s="41"/>
      <c r="E14" s="41"/>
      <c r="F14" s="41"/>
      <c r="G14" s="41"/>
      <c r="H14" s="41"/>
      <c r="I14" s="42"/>
    </row>
    <row r="15" spans="1:9" ht="16.149999999999999" customHeight="1" x14ac:dyDescent="0.25">
      <c r="A15" s="40" t="s">
        <v>24</v>
      </c>
      <c r="B15" s="41"/>
      <c r="C15" s="41"/>
      <c r="D15" s="41"/>
      <c r="E15" s="41"/>
      <c r="F15" s="41"/>
      <c r="G15" s="41"/>
      <c r="H15" s="41"/>
      <c r="I15" s="42"/>
    </row>
    <row r="16" spans="1:9" ht="16.149999999999999" customHeight="1" x14ac:dyDescent="0.25">
      <c r="A16" s="40"/>
      <c r="B16" s="41"/>
      <c r="C16" s="41"/>
      <c r="D16" s="41"/>
      <c r="E16" s="41"/>
      <c r="F16" s="41"/>
      <c r="G16" s="41"/>
      <c r="H16" s="41"/>
      <c r="I16" s="42"/>
    </row>
    <row r="17" spans="1:9" ht="16.149999999999999" customHeight="1" x14ac:dyDescent="0.25">
      <c r="A17" s="40"/>
      <c r="B17" s="41"/>
      <c r="C17" s="41"/>
      <c r="D17" s="41"/>
      <c r="E17" s="41"/>
      <c r="F17" s="41"/>
      <c r="G17" s="41"/>
      <c r="H17" s="41"/>
      <c r="I17" s="42"/>
    </row>
    <row r="18" spans="1:9" ht="16.149999999999999" customHeight="1" x14ac:dyDescent="0.25">
      <c r="A18" s="40"/>
      <c r="B18" s="41"/>
      <c r="C18" s="41"/>
      <c r="D18" s="41"/>
      <c r="E18" s="41"/>
      <c r="F18" s="41"/>
      <c r="G18" s="41"/>
      <c r="H18" s="41"/>
      <c r="I18" s="42"/>
    </row>
    <row r="19" spans="1:9" ht="16.149999999999999" customHeight="1" x14ac:dyDescent="0.25">
      <c r="A19" s="40"/>
      <c r="B19" s="41"/>
      <c r="C19" s="41"/>
      <c r="D19" s="41"/>
      <c r="E19" s="41"/>
      <c r="F19" s="41"/>
      <c r="G19" s="41"/>
      <c r="H19" s="41"/>
      <c r="I19" s="42"/>
    </row>
    <row r="20" spans="1:9" ht="16.149999999999999" customHeight="1" x14ac:dyDescent="0.25">
      <c r="A20" s="40"/>
      <c r="B20" s="41"/>
      <c r="C20" s="41"/>
      <c r="D20" s="41"/>
      <c r="E20" s="41"/>
      <c r="F20" s="41"/>
      <c r="G20" s="41"/>
      <c r="H20" s="41"/>
      <c r="I20" s="42"/>
    </row>
    <row r="21" spans="1:9" ht="16.149999999999999" customHeight="1" x14ac:dyDescent="0.25">
      <c r="A21" s="40" t="s">
        <v>25</v>
      </c>
      <c r="B21" s="41"/>
      <c r="C21" s="41"/>
      <c r="D21" s="41"/>
      <c r="E21" s="41"/>
      <c r="F21" s="41"/>
      <c r="G21" s="41"/>
      <c r="H21" s="41"/>
      <c r="I21" s="42"/>
    </row>
    <row r="22" spans="1:9" ht="16.149999999999999" customHeight="1" x14ac:dyDescent="0.25">
      <c r="A22" s="40"/>
      <c r="B22" s="41"/>
      <c r="C22" s="41"/>
      <c r="D22" s="41"/>
      <c r="E22" s="41"/>
      <c r="F22" s="41"/>
      <c r="G22" s="41"/>
      <c r="H22" s="41"/>
      <c r="I22" s="42"/>
    </row>
    <row r="23" spans="1:9" ht="16.149999999999999" customHeight="1" x14ac:dyDescent="0.25">
      <c r="A23" s="40"/>
      <c r="B23" s="41"/>
      <c r="C23" s="41"/>
      <c r="D23" s="41"/>
      <c r="E23" s="41"/>
      <c r="F23" s="41"/>
      <c r="G23" s="41"/>
      <c r="H23" s="41"/>
      <c r="I23" s="42"/>
    </row>
    <row r="24" spans="1:9" ht="16.149999999999999" customHeight="1" x14ac:dyDescent="0.25">
      <c r="A24" s="40"/>
      <c r="B24" s="41"/>
      <c r="C24" s="41"/>
      <c r="D24" s="41"/>
      <c r="E24" s="41"/>
      <c r="F24" s="41"/>
      <c r="G24" s="41"/>
      <c r="H24" s="41"/>
      <c r="I24" s="42"/>
    </row>
    <row r="25" spans="1:9" ht="16.149999999999999" customHeight="1" x14ac:dyDescent="0.25">
      <c r="A25" s="40"/>
      <c r="B25" s="41"/>
      <c r="C25" s="41"/>
      <c r="D25" s="41"/>
      <c r="E25" s="41"/>
      <c r="F25" s="41"/>
      <c r="G25" s="41"/>
      <c r="H25" s="41"/>
      <c r="I25" s="42"/>
    </row>
    <row r="26" spans="1:9" ht="16.149999999999999" customHeight="1" x14ac:dyDescent="0.25">
      <c r="A26" s="40"/>
      <c r="B26" s="41"/>
      <c r="C26" s="41"/>
      <c r="D26" s="41"/>
      <c r="E26" s="41"/>
      <c r="F26" s="41"/>
      <c r="G26" s="41"/>
      <c r="H26" s="41"/>
      <c r="I26" s="42"/>
    </row>
    <row r="27" spans="1:9" ht="16.149999999999999" customHeight="1" x14ac:dyDescent="0.25">
      <c r="A27" s="40" t="s">
        <v>26</v>
      </c>
      <c r="B27" s="41"/>
      <c r="C27" s="41"/>
      <c r="D27" s="41"/>
      <c r="E27" s="41"/>
      <c r="F27" s="41"/>
      <c r="G27" s="41"/>
      <c r="H27" s="41"/>
      <c r="I27" s="42"/>
    </row>
    <row r="28" spans="1:9" ht="16.149999999999999" customHeight="1" x14ac:dyDescent="0.25">
      <c r="A28" s="40"/>
      <c r="B28" s="41"/>
      <c r="C28" s="41"/>
      <c r="D28" s="41"/>
      <c r="E28" s="41"/>
      <c r="F28" s="41"/>
      <c r="G28" s="41"/>
      <c r="H28" s="41"/>
      <c r="I28" s="42"/>
    </row>
    <row r="29" spans="1:9" ht="16.149999999999999" customHeight="1" x14ac:dyDescent="0.25">
      <c r="A29" s="40"/>
      <c r="B29" s="41"/>
      <c r="C29" s="41"/>
      <c r="D29" s="41"/>
      <c r="E29" s="41"/>
      <c r="F29" s="41"/>
      <c r="G29" s="41"/>
      <c r="H29" s="41"/>
      <c r="I29" s="42"/>
    </row>
    <row r="30" spans="1:9" ht="16.149999999999999" customHeight="1" x14ac:dyDescent="0.25">
      <c r="A30" s="40"/>
      <c r="B30" s="41"/>
      <c r="C30" s="41"/>
      <c r="D30" s="41"/>
      <c r="E30" s="41"/>
      <c r="F30" s="41"/>
      <c r="G30" s="41"/>
      <c r="H30" s="41"/>
      <c r="I30" s="42"/>
    </row>
    <row r="31" spans="1:9" ht="16.149999999999999" customHeight="1" x14ac:dyDescent="0.25">
      <c r="A31" s="40"/>
      <c r="B31" s="41"/>
      <c r="C31" s="41"/>
      <c r="D31" s="41"/>
      <c r="E31" s="41"/>
      <c r="F31" s="41"/>
      <c r="G31" s="41"/>
      <c r="H31" s="41"/>
      <c r="I31" s="42"/>
    </row>
    <row r="32" spans="1:9" ht="16.149999999999999" customHeight="1" x14ac:dyDescent="0.25">
      <c r="A32" s="40"/>
      <c r="B32" s="41"/>
      <c r="C32" s="41"/>
      <c r="D32" s="41"/>
      <c r="E32" s="41"/>
      <c r="F32" s="41"/>
      <c r="G32" s="41"/>
      <c r="H32" s="41"/>
      <c r="I32" s="42"/>
    </row>
    <row r="33" spans="1:9" ht="16.149999999999999" customHeight="1" x14ac:dyDescent="0.25">
      <c r="A33" s="40" t="s">
        <v>27</v>
      </c>
      <c r="B33" s="41"/>
      <c r="C33" s="41"/>
      <c r="D33" s="41"/>
      <c r="E33" s="41"/>
      <c r="F33" s="41"/>
      <c r="G33" s="41"/>
      <c r="H33" s="41"/>
      <c r="I33" s="42"/>
    </row>
    <row r="34" spans="1:9" ht="16.149999999999999" customHeight="1" x14ac:dyDescent="0.25">
      <c r="A34" s="40"/>
      <c r="B34" s="41"/>
      <c r="C34" s="41"/>
      <c r="D34" s="41"/>
      <c r="E34" s="41"/>
      <c r="F34" s="41"/>
      <c r="G34" s="41"/>
      <c r="H34" s="41"/>
      <c r="I34" s="42"/>
    </row>
    <row r="35" spans="1:9" ht="16.149999999999999" customHeight="1" x14ac:dyDescent="0.25">
      <c r="A35" s="40"/>
      <c r="B35" s="41"/>
      <c r="C35" s="41"/>
      <c r="D35" s="41"/>
      <c r="E35" s="41"/>
      <c r="F35" s="41"/>
      <c r="G35" s="41"/>
      <c r="H35" s="41"/>
      <c r="I35" s="42"/>
    </row>
    <row r="36" spans="1:9" ht="16.149999999999999" customHeight="1" x14ac:dyDescent="0.25">
      <c r="A36" s="40"/>
      <c r="B36" s="41"/>
      <c r="C36" s="41"/>
      <c r="D36" s="41"/>
      <c r="E36" s="41"/>
      <c r="F36" s="41"/>
      <c r="G36" s="41"/>
      <c r="H36" s="41"/>
      <c r="I36" s="42"/>
    </row>
    <row r="37" spans="1:9" ht="16.149999999999999" customHeight="1" x14ac:dyDescent="0.25">
      <c r="A37" s="40"/>
      <c r="B37" s="41"/>
      <c r="C37" s="41"/>
      <c r="D37" s="41"/>
      <c r="E37" s="41"/>
      <c r="F37" s="41"/>
      <c r="G37" s="41"/>
      <c r="H37" s="41"/>
      <c r="I37" s="42"/>
    </row>
    <row r="38" spans="1:9" ht="16.149999999999999" customHeight="1" x14ac:dyDescent="0.25">
      <c r="A38" s="40"/>
      <c r="B38" s="41"/>
      <c r="C38" s="41"/>
      <c r="D38" s="41"/>
      <c r="E38" s="41"/>
      <c r="F38" s="41"/>
      <c r="G38" s="41"/>
      <c r="H38" s="41"/>
      <c r="I38" s="42"/>
    </row>
    <row r="39" spans="1:9" ht="16.149999999999999" customHeight="1" x14ac:dyDescent="0.25">
      <c r="A39" s="40" t="s">
        <v>28</v>
      </c>
      <c r="B39" s="41"/>
      <c r="C39" s="41"/>
      <c r="D39" s="41"/>
      <c r="E39" s="41"/>
      <c r="F39" s="41"/>
      <c r="G39" s="41"/>
      <c r="H39" s="41"/>
      <c r="I39" s="42"/>
    </row>
    <row r="40" spans="1:9" ht="16.149999999999999" customHeight="1" x14ac:dyDescent="0.25">
      <c r="A40" s="40"/>
      <c r="B40" s="41"/>
      <c r="C40" s="41"/>
      <c r="D40" s="41"/>
      <c r="E40" s="41"/>
      <c r="F40" s="41"/>
      <c r="G40" s="41"/>
      <c r="H40" s="41"/>
      <c r="I40" s="42"/>
    </row>
    <row r="41" spans="1:9" ht="16.149999999999999" customHeight="1" x14ac:dyDescent="0.25">
      <c r="A41" s="40"/>
      <c r="B41" s="41"/>
      <c r="C41" s="41"/>
      <c r="D41" s="41"/>
      <c r="E41" s="41"/>
      <c r="F41" s="41"/>
      <c r="G41" s="41"/>
      <c r="H41" s="41"/>
      <c r="I41" s="42"/>
    </row>
    <row r="42" spans="1:9" ht="16.149999999999999" customHeight="1" x14ac:dyDescent="0.25">
      <c r="A42" s="40"/>
      <c r="B42" s="41"/>
      <c r="C42" s="41"/>
      <c r="D42" s="41"/>
      <c r="E42" s="41"/>
      <c r="F42" s="41"/>
      <c r="G42" s="41"/>
      <c r="H42" s="41"/>
      <c r="I42" s="42"/>
    </row>
    <row r="43" spans="1:9" ht="16.149999999999999" customHeight="1" x14ac:dyDescent="0.25">
      <c r="A43" s="40"/>
      <c r="B43" s="41"/>
      <c r="C43" s="41"/>
      <c r="D43" s="41"/>
      <c r="E43" s="41"/>
      <c r="F43" s="41"/>
      <c r="G43" s="41"/>
      <c r="H43" s="41"/>
      <c r="I43" s="42"/>
    </row>
    <row r="44" spans="1:9" ht="16.149999999999999" customHeight="1" x14ac:dyDescent="0.25">
      <c r="A44" s="40"/>
      <c r="B44" s="41"/>
      <c r="C44" s="41"/>
      <c r="D44" s="41"/>
      <c r="E44" s="41"/>
      <c r="F44" s="41"/>
      <c r="G44" s="41"/>
      <c r="H44" s="41"/>
      <c r="I44" s="42"/>
    </row>
    <row r="45" spans="1:9" ht="16.149999999999999" customHeight="1" x14ac:dyDescent="0.25">
      <c r="A45" s="40" t="s">
        <v>29</v>
      </c>
      <c r="B45" s="41"/>
      <c r="C45" s="41"/>
      <c r="D45" s="41"/>
      <c r="E45" s="41"/>
      <c r="F45" s="41"/>
      <c r="G45" s="41"/>
      <c r="H45" s="41"/>
      <c r="I45" s="42"/>
    </row>
    <row r="46" spans="1:9" ht="16.149999999999999" customHeight="1" x14ac:dyDescent="0.25">
      <c r="A46" s="40"/>
      <c r="B46" s="41"/>
      <c r="C46" s="41"/>
      <c r="D46" s="41"/>
      <c r="E46" s="41"/>
      <c r="F46" s="41"/>
      <c r="G46" s="41"/>
      <c r="H46" s="41"/>
      <c r="I46" s="42"/>
    </row>
    <row r="47" spans="1:9" ht="16.149999999999999" customHeight="1" x14ac:dyDescent="0.25">
      <c r="A47" s="40"/>
      <c r="B47" s="41"/>
      <c r="C47" s="41"/>
      <c r="D47" s="41"/>
      <c r="E47" s="41"/>
      <c r="F47" s="41"/>
      <c r="G47" s="41"/>
      <c r="H47" s="41"/>
      <c r="I47" s="42"/>
    </row>
    <row r="48" spans="1:9" ht="16.149999999999999" customHeight="1" x14ac:dyDescent="0.25">
      <c r="A48" s="40"/>
      <c r="B48" s="41"/>
      <c r="C48" s="41"/>
      <c r="D48" s="41"/>
      <c r="E48" s="41"/>
      <c r="F48" s="41"/>
      <c r="G48" s="41"/>
      <c r="H48" s="41"/>
      <c r="I48" s="42"/>
    </row>
    <row r="49" spans="1:9" ht="16.149999999999999" customHeight="1" x14ac:dyDescent="0.25">
      <c r="A49" s="40"/>
      <c r="B49" s="41"/>
      <c r="C49" s="41"/>
      <c r="D49" s="41"/>
      <c r="E49" s="41"/>
      <c r="F49" s="41"/>
      <c r="G49" s="41"/>
      <c r="H49" s="41"/>
      <c r="I49" s="42"/>
    </row>
    <row r="50" spans="1:9" ht="16.149999999999999" customHeight="1" thickBot="1" x14ac:dyDescent="0.3">
      <c r="A50" s="43"/>
      <c r="B50" s="44"/>
      <c r="C50" s="44"/>
      <c r="D50" s="44"/>
      <c r="E50" s="44"/>
      <c r="F50" s="44"/>
      <c r="G50" s="44"/>
      <c r="H50" s="44"/>
      <c r="I50" s="45"/>
    </row>
    <row r="51" spans="1:9" ht="16.149999999999999" customHeight="1" x14ac:dyDescent="0.25">
      <c r="A51" s="40" t="s">
        <v>30</v>
      </c>
      <c r="B51" s="41"/>
      <c r="C51" s="41"/>
      <c r="D51" s="41"/>
      <c r="E51" s="41"/>
      <c r="F51" s="41"/>
      <c r="G51" s="41"/>
      <c r="H51" s="41"/>
      <c r="I51" s="42"/>
    </row>
    <row r="52" spans="1:9" ht="16.149999999999999" customHeight="1" x14ac:dyDescent="0.25">
      <c r="A52" s="40"/>
      <c r="B52" s="41"/>
      <c r="C52" s="41"/>
      <c r="D52" s="41"/>
      <c r="E52" s="41"/>
      <c r="F52" s="41"/>
      <c r="G52" s="41"/>
      <c r="H52" s="41"/>
      <c r="I52" s="42"/>
    </row>
    <row r="53" spans="1:9" ht="16.149999999999999" customHeight="1" x14ac:dyDescent="0.25">
      <c r="A53" s="40"/>
      <c r="B53" s="41"/>
      <c r="C53" s="41"/>
      <c r="D53" s="41"/>
      <c r="E53" s="41"/>
      <c r="F53" s="41"/>
      <c r="G53" s="41"/>
      <c r="H53" s="41"/>
      <c r="I53" s="42"/>
    </row>
    <row r="54" spans="1:9" ht="16.149999999999999" customHeight="1" x14ac:dyDescent="0.25">
      <c r="A54" s="40"/>
      <c r="B54" s="41"/>
      <c r="C54" s="41"/>
      <c r="D54" s="41"/>
      <c r="E54" s="41"/>
      <c r="F54" s="41"/>
      <c r="G54" s="41"/>
      <c r="H54" s="41"/>
      <c r="I54" s="42"/>
    </row>
    <row r="55" spans="1:9" ht="16.149999999999999" customHeight="1" x14ac:dyDescent="0.25">
      <c r="A55" s="40"/>
      <c r="B55" s="41"/>
      <c r="C55" s="41"/>
      <c r="D55" s="41"/>
      <c r="E55" s="41"/>
      <c r="F55" s="41"/>
      <c r="G55" s="41"/>
      <c r="H55" s="41"/>
      <c r="I55" s="42"/>
    </row>
    <row r="56" spans="1:9" ht="16.149999999999999" customHeight="1" thickBot="1" x14ac:dyDescent="0.3">
      <c r="A56" s="43"/>
      <c r="B56" s="44"/>
      <c r="C56" s="44"/>
      <c r="D56" s="44"/>
      <c r="E56" s="44"/>
      <c r="F56" s="44"/>
      <c r="G56" s="44"/>
      <c r="H56" s="44"/>
      <c r="I56" s="45"/>
    </row>
    <row r="57" spans="1:9" ht="16.149999999999999" customHeight="1" x14ac:dyDescent="0.25">
      <c r="A57" s="18" t="s">
        <v>31</v>
      </c>
      <c r="B57" s="19"/>
      <c r="C57" s="19"/>
      <c r="D57" s="19"/>
      <c r="E57" s="19"/>
      <c r="F57" s="19"/>
      <c r="G57" s="19"/>
      <c r="H57" s="19"/>
      <c r="I57" s="20"/>
    </row>
    <row r="58" spans="1:9" ht="16.149999999999999" customHeight="1" x14ac:dyDescent="0.25">
      <c r="A58" s="21"/>
      <c r="B58" s="22"/>
      <c r="C58" s="22"/>
      <c r="D58" s="22"/>
      <c r="E58" s="22"/>
      <c r="F58" s="22"/>
      <c r="G58" s="22"/>
      <c r="H58" s="22"/>
      <c r="I58" s="23"/>
    </row>
    <row r="59" spans="1:9" ht="16.149999999999999" customHeight="1" x14ac:dyDescent="0.25">
      <c r="A59" s="21"/>
      <c r="B59" s="22"/>
      <c r="C59" s="22"/>
      <c r="D59" s="22"/>
      <c r="E59" s="22"/>
      <c r="F59" s="22"/>
      <c r="G59" s="22"/>
      <c r="H59" s="22"/>
      <c r="I59" s="23"/>
    </row>
    <row r="60" spans="1:9" ht="16.149999999999999" customHeight="1" x14ac:dyDescent="0.25">
      <c r="A60" s="21"/>
      <c r="B60" s="22"/>
      <c r="C60" s="22"/>
      <c r="D60" s="22"/>
      <c r="E60" s="22"/>
      <c r="F60" s="22"/>
      <c r="G60" s="22"/>
      <c r="H60" s="22"/>
      <c r="I60" s="23"/>
    </row>
    <row r="61" spans="1:9" ht="16.149999999999999" customHeight="1" x14ac:dyDescent="0.25">
      <c r="A61" s="21"/>
      <c r="B61" s="22"/>
      <c r="C61" s="22"/>
      <c r="D61" s="22"/>
      <c r="E61" s="22"/>
      <c r="F61" s="22"/>
      <c r="G61" s="22"/>
      <c r="H61" s="22"/>
      <c r="I61" s="23"/>
    </row>
    <row r="62" spans="1:9" ht="16.149999999999999" customHeight="1" thickBot="1" x14ac:dyDescent="0.3">
      <c r="A62" s="24"/>
      <c r="B62" s="25"/>
      <c r="C62" s="25"/>
      <c r="D62" s="25"/>
      <c r="E62" s="25"/>
      <c r="F62" s="25"/>
      <c r="G62" s="25"/>
      <c r="H62" s="25"/>
      <c r="I62" s="26"/>
    </row>
  </sheetData>
  <mergeCells count="12">
    <mergeCell ref="A57:I62"/>
    <mergeCell ref="A1:I1"/>
    <mergeCell ref="A2:I2"/>
    <mergeCell ref="A3:I8"/>
    <mergeCell ref="A9:I14"/>
    <mergeCell ref="A15:I20"/>
    <mergeCell ref="A21:I26"/>
    <mergeCell ref="A27:I32"/>
    <mergeCell ref="A33:I38"/>
    <mergeCell ref="A39:I44"/>
    <mergeCell ref="A45:I50"/>
    <mergeCell ref="A51:I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criptIds xmlns="http://schemas.microsoft.com/office/extensibility/maker/v1.0" id="script-ids-node-id">
  <scriptId id="ms-officescript%3A%2F%2Fonedrive_business_itemlink%2F01E3TY3U6CB5WL46TVMFALW7UKVPDCDXIR:ms-officescript%3A%2F%2Fonedrive_business_sharinglink%2Fu!aHR0cHM6Ly91ZGlzdHJpdGFsZWR1Y28tbXkuc2hhcmVwb2ludC5jb20vOnU6L2cvcGVyc29uYWwvanNjYW1hcmdvYl91ZGlzdHJpdGFsX2VkdV9jby9FY0lQYkw1NmRXRkF1MzZLcThZaDNSRUJNT3pQWGVpSnBpRGlraGJLQThaUUNB"/>
  <scriptId xmlns="" id="ms-officescript%3A%2F%2Fonedrive_business_itemlink%2F01E3TY3U6MMTGBISJOCRC3ZNG4FMZFIOJS:ms-officescript%3A%2F%2Fonedrive_business_sharinglink%2Fu!aHR0cHM6Ly91ZGlzdHJpdGFsZWR1Y28tbXkuc2hhcmVwb2ludC5jb20vOnU6L2cvcGVyc29uYWwvanNjYW1hcmdvYl91ZGlzdHJpdGFsX2VkdV9jby9FY3hrekJSSkxoUkZ2TFRjS3pKVU9USUJFVFkxdGlOeFVYLXRQQWVfVWlmM1lB"/>
</scriptIds>
</file>

<file path=customXml/itemProps1.xml><?xml version="1.0" encoding="utf-8"?>
<ds:datastoreItem xmlns:ds="http://schemas.openxmlformats.org/officeDocument/2006/customXml" ds:itemID="{BCEF2D41-5B04-6246-B7EE-EC1D5AE7F463}">
  <ds:schemaRefs>
    <ds:schemaRef ds:uri="http://schemas.microsoft.com/office/extensibility/maker/v1.0"/>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E&amp;S</vt:lpstr>
      <vt:lpstr>STOCK</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Angelica Pabon</dc:creator>
  <cp:keywords/>
  <dc:description/>
  <cp:lastModifiedBy>Angelica Pabon</cp:lastModifiedBy>
  <cp:revision/>
  <dcterms:created xsi:type="dcterms:W3CDTF">2023-07-06T13:35:54Z</dcterms:created>
  <dcterms:modified xsi:type="dcterms:W3CDTF">2023-11-27T21:30:48Z</dcterms:modified>
  <cp:category/>
  <cp:contentStatus/>
</cp:coreProperties>
</file>