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planeacion9\Desktop\Nelsy Garzón\2 Control documental\Nueva carpeta\"/>
    </mc:Choice>
  </mc:AlternateContent>
  <workbookProtection workbookAlgorithmName="SHA-512" workbookHashValue="j2MqWXZozl+qrZ9J9LGv/kEL+hDaeoxUNvWF8gs34QaU/z9sMTbC3GGko6hcRfKt5VKbTrOWM9LjV5yshtOpMg==" workbookSaltValue="Fyj5eWmrpHvnqG/bSSDQfQ==" workbookSpinCount="100000" lockStructure="1"/>
  <bookViews>
    <workbookView xWindow="0" yWindow="0" windowWidth="15360" windowHeight="7755" tabRatio="811"/>
  </bookViews>
  <sheets>
    <sheet name="Matriz Sin Consolidar" sheetId="10" r:id="rId1"/>
    <sheet name="Codigos y niveles de cargo" sheetId="9" state="hidden" r:id="rId2"/>
    <sheet name="SALIDA " sheetId="8" state="hidden" r:id="rId3"/>
    <sheet name="Dependencias" sheetId="11" state="hidden" r:id="rId4"/>
    <sheet name="Área de Conocimientos" sheetId="12" r:id="rId5"/>
    <sheet name="Experiencia" sheetId="13" state="hidden" r:id="rId6"/>
    <sheet name="NUCLEO CONOCIMIENTO" sheetId="14" state="hidden" r:id="rId7"/>
  </sheets>
  <definedNames>
    <definedName name="_xlnm._FilterDatabase" localSheetId="4" hidden="1">'Área de Conocimientos'!$A$1:$A$56</definedName>
    <definedName name="_xlnm.Print_Area" localSheetId="0">'Matriz Sin Consolidar'!$A$1:$AZ$54</definedName>
    <definedName name="Asesor">'Codigos y niveles de cargo'!$B$12:$B$14</definedName>
    <definedName name="Asistencial">'Codigos y niveles de cargo'!$B$46:$B$56</definedName>
    <definedName name="Cargos">'Codigos y niveles de cargo'!$B$4,'Codigos y niveles de cargo'!$B$11,'Codigos y niveles de cargo'!$B$15,'Codigos y niveles de cargo'!$B$23,'Codigos y niveles de cargo'!$B$33,'Codigos y niveles de cargo'!$B$45,'Codigos y niveles de cargo'!$B$57</definedName>
    <definedName name="Directivo">'Codigos y niveles de cargo'!$B$5:$B$10</definedName>
    <definedName name="Ejecutivo">'Codigos y niveles de cargo'!$B$16:$B$22</definedName>
    <definedName name="NIVELES">'Codigos y niveles de cargo'!$B$4:$D$59</definedName>
    <definedName name="Operativo">'Codigos y niveles de cargo'!$B$58:$B$60</definedName>
    <definedName name="Profesional">'Codigos y niveles de cargo'!$B$24:$B$32</definedName>
    <definedName name="Tecnico">'Codigos y niveles de cargo'!$B$34:$B$44</definedName>
    <definedName name="_xlnm.Print_Titles" localSheetId="0">'Matriz Sin Consolidar'!$A:$B,'Matriz Sin Consolidar'!$5:$12</definedName>
  </definedNames>
  <calcPr calcId="152511" concurrentCalc="0"/>
</workbook>
</file>

<file path=xl/calcChain.xml><?xml version="1.0" encoding="utf-8"?>
<calcChain xmlns="http://schemas.openxmlformats.org/spreadsheetml/2006/main">
  <c r="AQ36" i="10" l="1"/>
  <c r="AM36" i="10"/>
  <c r="AI36" i="10"/>
  <c r="AR36" i="10"/>
  <c r="Y36" i="10"/>
  <c r="U36" i="10"/>
  <c r="Q36" i="10"/>
  <c r="Z36" i="10"/>
  <c r="I36" i="10"/>
  <c r="AQ35" i="10"/>
  <c r="AM35" i="10"/>
  <c r="AR35" i="10"/>
  <c r="AI35" i="10"/>
  <c r="Y35" i="10"/>
  <c r="U35" i="10"/>
  <c r="Z35" i="10"/>
  <c r="Q35" i="10"/>
  <c r="I35" i="10"/>
  <c r="AQ34" i="10"/>
  <c r="AR34" i="10"/>
  <c r="AM34" i="10"/>
  <c r="AI34" i="10"/>
  <c r="Y34" i="10"/>
  <c r="Z34" i="10"/>
  <c r="U34" i="10"/>
  <c r="Q34" i="10"/>
  <c r="I34" i="10"/>
  <c r="AR33" i="10"/>
  <c r="AQ33" i="10"/>
  <c r="AM33" i="10"/>
  <c r="AI33" i="10"/>
  <c r="Z33" i="10"/>
  <c r="Y33" i="10"/>
  <c r="U33" i="10"/>
  <c r="Q33" i="10"/>
  <c r="I33" i="10"/>
  <c r="AQ32" i="10"/>
  <c r="AM32" i="10"/>
  <c r="AI32" i="10"/>
  <c r="AR32" i="10"/>
  <c r="Y32" i="10"/>
  <c r="U32" i="10"/>
  <c r="Q32" i="10"/>
  <c r="Z32" i="10"/>
  <c r="I32" i="10"/>
  <c r="AQ31" i="10"/>
  <c r="AM31" i="10"/>
  <c r="AR31" i="10"/>
  <c r="AI31" i="10"/>
  <c r="Y31" i="10"/>
  <c r="U31" i="10"/>
  <c r="Z31" i="10"/>
  <c r="Q31" i="10"/>
  <c r="I31" i="10"/>
  <c r="AQ30" i="10"/>
  <c r="AR30" i="10"/>
  <c r="AM30" i="10"/>
  <c r="AI30" i="10"/>
  <c r="Y30" i="10"/>
  <c r="Z30" i="10"/>
  <c r="U30" i="10"/>
  <c r="Q30" i="10"/>
  <c r="I30" i="10"/>
  <c r="AR29" i="10"/>
  <c r="AQ29" i="10"/>
  <c r="AM29" i="10"/>
  <c r="AI29" i="10"/>
  <c r="Z29" i="10"/>
  <c r="Y29" i="10"/>
  <c r="U29" i="10"/>
  <c r="Q29" i="10"/>
  <c r="I29" i="10"/>
  <c r="AQ28" i="10"/>
  <c r="AM28" i="10"/>
  <c r="AI28" i="10"/>
  <c r="AR28" i="10"/>
  <c r="Y28" i="10"/>
  <c r="U28" i="10"/>
  <c r="Q28" i="10"/>
  <c r="Z28" i="10"/>
  <c r="I28" i="10"/>
  <c r="AQ27" i="10"/>
  <c r="AM27" i="10"/>
  <c r="AR27" i="10"/>
  <c r="AI27" i="10"/>
  <c r="Y27" i="10"/>
  <c r="U27" i="10"/>
  <c r="Z27" i="10"/>
  <c r="Q27" i="10"/>
  <c r="I27" i="10"/>
  <c r="BB18" i="10"/>
  <c r="BC18" i="10"/>
  <c r="I47" i="10"/>
  <c r="I46" i="10"/>
  <c r="I45" i="10"/>
  <c r="I44" i="10"/>
  <c r="I43" i="10"/>
  <c r="I42" i="10"/>
  <c r="I41" i="10"/>
  <c r="I40" i="10"/>
  <c r="I39" i="10"/>
  <c r="I38" i="10"/>
  <c r="I37" i="10"/>
  <c r="I26" i="10"/>
  <c r="I25" i="10"/>
  <c r="I24" i="10"/>
  <c r="I23" i="10"/>
  <c r="I22" i="10"/>
  <c r="I21" i="10"/>
  <c r="I20" i="10"/>
  <c r="I19" i="10"/>
  <c r="I18" i="10"/>
  <c r="BB37" i="10"/>
  <c r="BC37" i="10"/>
  <c r="BD37" i="10"/>
  <c r="BE37" i="10"/>
  <c r="BF37" i="10"/>
  <c r="BG37" i="10"/>
  <c r="BH37" i="10"/>
  <c r="BI37" i="10"/>
  <c r="BB38" i="10"/>
  <c r="BC38" i="10"/>
  <c r="BD38" i="10"/>
  <c r="BE38" i="10"/>
  <c r="BF38" i="10"/>
  <c r="BG38" i="10"/>
  <c r="BH38" i="10"/>
  <c r="BI38" i="10"/>
  <c r="BB39" i="10"/>
  <c r="BC39" i="10"/>
  <c r="BD39" i="10"/>
  <c r="BE39" i="10"/>
  <c r="BF39" i="10"/>
  <c r="BG39" i="10"/>
  <c r="BH39" i="10"/>
  <c r="BI39" i="10"/>
  <c r="BB40" i="10"/>
  <c r="BC40" i="10"/>
  <c r="BD40" i="10"/>
  <c r="BE40" i="10"/>
  <c r="BF40" i="10"/>
  <c r="BG40" i="10"/>
  <c r="BH40" i="10"/>
  <c r="BI40" i="10"/>
  <c r="BB41" i="10"/>
  <c r="BC41" i="10"/>
  <c r="BD41" i="10"/>
  <c r="BE41" i="10"/>
  <c r="BF41" i="10"/>
  <c r="BG41" i="10"/>
  <c r="BH41" i="10"/>
  <c r="BI41" i="10"/>
  <c r="AQ47" i="10"/>
  <c r="AM47" i="10"/>
  <c r="AI47" i="10"/>
  <c r="Y47" i="10"/>
  <c r="U47" i="10"/>
  <c r="Q47" i="10"/>
  <c r="AQ46" i="10"/>
  <c r="AM46" i="10"/>
  <c r="AI46" i="10"/>
  <c r="Y46" i="10"/>
  <c r="U46" i="10"/>
  <c r="Q46" i="10"/>
  <c r="AQ45" i="10"/>
  <c r="AM45" i="10"/>
  <c r="AI45" i="10"/>
  <c r="Y45" i="10"/>
  <c r="U45" i="10"/>
  <c r="Q45" i="10"/>
  <c r="AQ44" i="10"/>
  <c r="AM44" i="10"/>
  <c r="AI44" i="10"/>
  <c r="Y44" i="10"/>
  <c r="U44" i="10"/>
  <c r="Q44" i="10"/>
  <c r="AQ43" i="10"/>
  <c r="AM43" i="10"/>
  <c r="AI43" i="10"/>
  <c r="Y43" i="10"/>
  <c r="U43" i="10"/>
  <c r="Q43" i="10"/>
  <c r="AQ41" i="10"/>
  <c r="AM41" i="10"/>
  <c r="AI41" i="10"/>
  <c r="Y41" i="10"/>
  <c r="U41" i="10"/>
  <c r="Q41" i="10"/>
  <c r="AQ40" i="10"/>
  <c r="AM40" i="10"/>
  <c r="AI40" i="10"/>
  <c r="Y40" i="10"/>
  <c r="U40" i="10"/>
  <c r="Q40" i="10"/>
  <c r="AQ39" i="10"/>
  <c r="AM39" i="10"/>
  <c r="AI39" i="10"/>
  <c r="Y39" i="10"/>
  <c r="U39" i="10"/>
  <c r="Q39" i="10"/>
  <c r="AQ38" i="10"/>
  <c r="AM38" i="10"/>
  <c r="AI38" i="10"/>
  <c r="Y38" i="10"/>
  <c r="U38" i="10"/>
  <c r="Q38" i="10"/>
  <c r="AQ37" i="10"/>
  <c r="AM37" i="10"/>
  <c r="AI37" i="10"/>
  <c r="Y37" i="10"/>
  <c r="U37" i="10"/>
  <c r="Q37" i="10"/>
  <c r="BE45" i="10"/>
  <c r="BI24" i="10"/>
  <c r="BI47" i="10"/>
  <c r="BH47" i="10"/>
  <c r="BG47" i="10"/>
  <c r="BF47" i="10"/>
  <c r="BE47" i="10"/>
  <c r="BD47" i="10"/>
  <c r="BC47" i="10"/>
  <c r="BB47" i="10"/>
  <c r="BI46" i="10"/>
  <c r="BH46" i="10"/>
  <c r="BG46" i="10"/>
  <c r="BF46" i="10"/>
  <c r="BE46" i="10"/>
  <c r="BD46" i="10"/>
  <c r="BC46" i="10"/>
  <c r="BB46" i="10"/>
  <c r="BI45" i="10"/>
  <c r="BH45" i="10"/>
  <c r="BG45" i="10"/>
  <c r="BF45" i="10"/>
  <c r="BD45" i="10"/>
  <c r="BC45" i="10"/>
  <c r="BB45" i="10"/>
  <c r="BI44" i="10"/>
  <c r="BH44" i="10"/>
  <c r="BG44" i="10"/>
  <c r="BF44" i="10"/>
  <c r="BE44" i="10"/>
  <c r="BD44" i="10"/>
  <c r="BC44" i="10"/>
  <c r="BB44" i="10"/>
  <c r="BI43" i="10"/>
  <c r="BH43" i="10"/>
  <c r="BG43" i="10"/>
  <c r="BF43" i="10"/>
  <c r="BE43" i="10"/>
  <c r="BD43" i="10"/>
  <c r="BC43" i="10"/>
  <c r="BB43" i="10"/>
  <c r="BI42" i="10"/>
  <c r="BH42" i="10"/>
  <c r="BG42" i="10"/>
  <c r="BF42" i="10"/>
  <c r="BE42" i="10"/>
  <c r="BD42" i="10"/>
  <c r="BC42" i="10"/>
  <c r="BB42" i="10"/>
  <c r="BI26" i="10"/>
  <c r="BH26" i="10"/>
  <c r="BG26" i="10"/>
  <c r="BF26" i="10"/>
  <c r="BE26" i="10"/>
  <c r="BD26" i="10"/>
  <c r="BC26" i="10"/>
  <c r="BB26" i="10"/>
  <c r="BI25" i="10"/>
  <c r="BH25" i="10"/>
  <c r="BG25" i="10"/>
  <c r="BF25" i="10"/>
  <c r="BE25" i="10"/>
  <c r="BD25" i="10"/>
  <c r="BC25" i="10"/>
  <c r="BB25" i="10"/>
  <c r="BH24" i="10"/>
  <c r="BG24" i="10"/>
  <c r="BF24" i="10"/>
  <c r="BE24" i="10"/>
  <c r="BD24" i="10"/>
  <c r="BC24" i="10"/>
  <c r="BB24" i="10"/>
  <c r="BI23" i="10"/>
  <c r="BH23" i="10"/>
  <c r="BG23" i="10"/>
  <c r="BF23" i="10"/>
  <c r="BE23" i="10"/>
  <c r="BD23" i="10"/>
  <c r="BC23" i="10"/>
  <c r="BB23" i="10"/>
  <c r="BI22" i="10"/>
  <c r="BH22" i="10"/>
  <c r="BG22" i="10"/>
  <c r="BF22" i="10"/>
  <c r="BE22" i="10"/>
  <c r="BD22" i="10"/>
  <c r="BC22" i="10"/>
  <c r="BB22" i="10"/>
  <c r="BI21" i="10"/>
  <c r="BH21" i="10"/>
  <c r="BG21" i="10"/>
  <c r="BF21" i="10"/>
  <c r="BE21" i="10"/>
  <c r="BD21" i="10"/>
  <c r="BC21" i="10"/>
  <c r="BB21" i="10"/>
  <c r="BI20" i="10"/>
  <c r="BH20" i="10"/>
  <c r="BG20" i="10"/>
  <c r="BF20" i="10"/>
  <c r="BE20" i="10"/>
  <c r="BD20" i="10"/>
  <c r="BC20" i="10"/>
  <c r="BB20" i="10"/>
  <c r="BI19" i="10"/>
  <c r="BH19" i="10"/>
  <c r="BG19" i="10"/>
  <c r="BF19" i="10"/>
  <c r="BE19" i="10"/>
  <c r="BD19" i="10"/>
  <c r="BC19" i="10"/>
  <c r="BB19" i="10"/>
  <c r="BI18" i="10"/>
  <c r="BG18" i="10"/>
  <c r="BF18" i="10"/>
  <c r="BE18" i="10"/>
  <c r="BD18" i="10"/>
  <c r="BH18" i="10"/>
  <c r="BJ40" i="10"/>
  <c r="BJ37" i="10"/>
  <c r="BJ39" i="10"/>
  <c r="BJ41" i="10"/>
  <c r="BJ38" i="10"/>
  <c r="Z38" i="10"/>
  <c r="Z43" i="10"/>
  <c r="Z45" i="10"/>
  <c r="Z37" i="10"/>
  <c r="Z44" i="10"/>
  <c r="Z46" i="10"/>
  <c r="BJ45" i="10"/>
  <c r="Z39" i="10"/>
  <c r="Z40" i="10"/>
  <c r="Z41" i="10"/>
  <c r="AR41" i="10"/>
  <c r="AR47" i="10"/>
  <c r="AR38" i="10"/>
  <c r="AR39" i="10"/>
  <c r="AR40" i="10"/>
  <c r="Z47" i="10"/>
  <c r="AR37" i="10"/>
  <c r="AR43" i="10"/>
  <c r="AR44" i="10"/>
  <c r="AR45" i="10"/>
  <c r="AR46" i="10"/>
  <c r="BJ18" i="10"/>
  <c r="BJ47" i="10"/>
  <c r="BJ19" i="10"/>
  <c r="BJ46" i="10"/>
  <c r="BJ44" i="10"/>
  <c r="BJ43" i="10"/>
  <c r="BJ42" i="10"/>
  <c r="BJ26" i="10"/>
  <c r="BJ25" i="10"/>
  <c r="BJ24" i="10"/>
  <c r="BJ23" i="10"/>
  <c r="BJ22" i="10"/>
  <c r="BJ21" i="10"/>
  <c r="BJ20" i="10"/>
  <c r="Q18" i="10"/>
  <c r="AQ42" i="10"/>
  <c r="AM42" i="10"/>
  <c r="AI42" i="10"/>
  <c r="AQ26" i="10"/>
  <c r="AM26" i="10"/>
  <c r="AI26" i="10"/>
  <c r="AQ25" i="10"/>
  <c r="AM25" i="10"/>
  <c r="AI25" i="10"/>
  <c r="AQ24" i="10"/>
  <c r="AM24" i="10"/>
  <c r="AI24" i="10"/>
  <c r="AQ23" i="10"/>
  <c r="AM23" i="10"/>
  <c r="AI23" i="10"/>
  <c r="AQ22" i="10"/>
  <c r="AM22" i="10"/>
  <c r="AI22" i="10"/>
  <c r="AQ21" i="10"/>
  <c r="AM21" i="10"/>
  <c r="AI21" i="10"/>
  <c r="AQ20" i="10"/>
  <c r="AM20" i="10"/>
  <c r="AI20" i="10"/>
  <c r="AQ19" i="10"/>
  <c r="AM19" i="10"/>
  <c r="AI19" i="10"/>
  <c r="AQ18" i="10"/>
  <c r="AM18" i="10"/>
  <c r="AI18" i="10"/>
  <c r="AR20" i="10"/>
  <c r="AR22" i="10"/>
  <c r="AR24" i="10"/>
  <c r="AR26" i="10"/>
  <c r="AR42" i="10"/>
  <c r="AR18" i="10"/>
  <c r="AR19" i="10"/>
  <c r="AR21" i="10"/>
  <c r="AR23" i="10"/>
  <c r="AR25" i="10"/>
  <c r="Y42" i="10"/>
  <c r="U42" i="10"/>
  <c r="Q42" i="10"/>
  <c r="Z42" i="10"/>
  <c r="U18" i="10"/>
  <c r="BP24" i="10"/>
  <c r="Q19" i="10"/>
  <c r="U19" i="10"/>
  <c r="Y19" i="10"/>
  <c r="Q20" i="10"/>
  <c r="U20" i="10"/>
  <c r="Y20" i="10"/>
  <c r="Q21" i="10"/>
  <c r="U21" i="10"/>
  <c r="Y21" i="10"/>
  <c r="Q22" i="10"/>
  <c r="U22" i="10"/>
  <c r="Y22" i="10"/>
  <c r="Q23" i="10"/>
  <c r="U23" i="10"/>
  <c r="Y23" i="10"/>
  <c r="Q24" i="10"/>
  <c r="U24" i="10"/>
  <c r="Y24" i="10"/>
  <c r="Q25" i="10"/>
  <c r="U25" i="10"/>
  <c r="Y25" i="10"/>
  <c r="Q26" i="10"/>
  <c r="U26" i="10"/>
  <c r="Y26" i="10"/>
  <c r="Z25" i="10"/>
  <c r="Z23" i="10"/>
  <c r="Z21" i="10"/>
  <c r="Z19" i="10"/>
  <c r="Z26" i="10"/>
  <c r="Z24" i="10"/>
  <c r="Z22" i="10"/>
  <c r="Z20" i="10"/>
  <c r="BP25" i="10"/>
  <c r="BP23" i="10"/>
  <c r="BP26" i="10"/>
  <c r="BQ14" i="10"/>
  <c r="Y18" i="10"/>
  <c r="Z18" i="10"/>
  <c r="C16" i="8"/>
</calcChain>
</file>

<file path=xl/sharedStrings.xml><?xml version="1.0" encoding="utf-8"?>
<sst xmlns="http://schemas.openxmlformats.org/spreadsheetml/2006/main" count="406" uniqueCount="294">
  <si>
    <t>CÓDIGO</t>
  </si>
  <si>
    <t>GRADO</t>
  </si>
  <si>
    <t>DIRECTIVO</t>
  </si>
  <si>
    <t>ASESOR</t>
  </si>
  <si>
    <t>PROFESIONAL</t>
  </si>
  <si>
    <t>TECNICO</t>
  </si>
  <si>
    <t>DENOMINACIÓN</t>
  </si>
  <si>
    <t>NIVEL ASESOR</t>
  </si>
  <si>
    <t>NIVEL PROFESIONAL</t>
  </si>
  <si>
    <t>NIVEL ASISTENCIAL</t>
  </si>
  <si>
    <t>TOTAL GENERAL</t>
  </si>
  <si>
    <t>NIVEL DIRECTIVO</t>
  </si>
  <si>
    <t>NIVEL TÉCNICO</t>
  </si>
  <si>
    <t>Promedio horas al mes por funcionario</t>
  </si>
  <si>
    <t>CONSOLIDADO. NÚMERO TOTAL DE PERSONAL REQUERIDO POR PROCESO POR NIVEL</t>
  </si>
  <si>
    <t>Vicerrector</t>
  </si>
  <si>
    <t>Decano Facultad</t>
  </si>
  <si>
    <t>Secretario General</t>
  </si>
  <si>
    <t>Director Administrativo</t>
  </si>
  <si>
    <t>067</t>
  </si>
  <si>
    <t>077</t>
  </si>
  <si>
    <t>008</t>
  </si>
  <si>
    <t>052</t>
  </si>
  <si>
    <t>009</t>
  </si>
  <si>
    <t>04</t>
  </si>
  <si>
    <t>03</t>
  </si>
  <si>
    <t>02</t>
  </si>
  <si>
    <t>01</t>
  </si>
  <si>
    <t>Jefe de Oficina Asesora</t>
  </si>
  <si>
    <t>Asesor</t>
  </si>
  <si>
    <t>Jefe de Oficina</t>
  </si>
  <si>
    <t>Director de Centro</t>
  </si>
  <si>
    <t>Jefe de Division</t>
  </si>
  <si>
    <t>Jefe de Seccion</t>
  </si>
  <si>
    <t>Tesorero General</t>
  </si>
  <si>
    <t>Almacenista General</t>
  </si>
  <si>
    <t>205</t>
  </si>
  <si>
    <t>230</t>
  </si>
  <si>
    <t>210</t>
  </si>
  <si>
    <t>290</t>
  </si>
  <si>
    <t>201</t>
  </si>
  <si>
    <t>215</t>
  </si>
  <si>
    <t>335</t>
  </si>
  <si>
    <t>340</t>
  </si>
  <si>
    <t>08</t>
  </si>
  <si>
    <t>07</t>
  </si>
  <si>
    <t>06</t>
  </si>
  <si>
    <t>05</t>
  </si>
  <si>
    <t>Secretaria Ejecutiva</t>
  </si>
  <si>
    <t>565</t>
  </si>
  <si>
    <t>525</t>
  </si>
  <si>
    <t>550</t>
  </si>
  <si>
    <t>540</t>
  </si>
  <si>
    <t>10</t>
  </si>
  <si>
    <t>09</t>
  </si>
  <si>
    <t>401</t>
  </si>
  <si>
    <t>Auxiliar de servicios Generales</t>
  </si>
  <si>
    <t>Conductor Mecanico</t>
  </si>
  <si>
    <t>605</t>
  </si>
  <si>
    <t>601</t>
  </si>
  <si>
    <t>Directivo</t>
  </si>
  <si>
    <t>Ejecutivo</t>
  </si>
  <si>
    <t>Profesional</t>
  </si>
  <si>
    <t xml:space="preserve">Nivel </t>
  </si>
  <si>
    <t xml:space="preserve">Codigo </t>
  </si>
  <si>
    <t>Grado</t>
  </si>
  <si>
    <t>No. Nivel</t>
  </si>
  <si>
    <t>Operativo</t>
  </si>
  <si>
    <t>Asistencial</t>
  </si>
  <si>
    <t>Tecnico</t>
  </si>
  <si>
    <t>Técnico_1</t>
  </si>
  <si>
    <t>Técnico_2</t>
  </si>
  <si>
    <t>Técnico_3</t>
  </si>
  <si>
    <t>Técnico_4</t>
  </si>
  <si>
    <t>Técnico_5</t>
  </si>
  <si>
    <t>Técnico_6</t>
  </si>
  <si>
    <t>Técnico_7</t>
  </si>
  <si>
    <t>Técnico_8</t>
  </si>
  <si>
    <t>Técnico_9</t>
  </si>
  <si>
    <t>Técnico_10</t>
  </si>
  <si>
    <t>Profesional Universitario_6</t>
  </si>
  <si>
    <t>Profesional Universitario_5</t>
  </si>
  <si>
    <t>Profesional Universitario_4</t>
  </si>
  <si>
    <t>Profesional Universitario_3</t>
  </si>
  <si>
    <t>Profesional Universitario_2</t>
  </si>
  <si>
    <t>Profesional Universitario_1</t>
  </si>
  <si>
    <t>Profesional Especializado_8</t>
  </si>
  <si>
    <t>Profesional Especializado_7</t>
  </si>
  <si>
    <t>Auxiliar_10</t>
  </si>
  <si>
    <t>Auxiliar_9</t>
  </si>
  <si>
    <t>Auxiliar_6</t>
  </si>
  <si>
    <t>Auxiliar Administrativo_7</t>
  </si>
  <si>
    <t>Auxiliar Administrativo_4</t>
  </si>
  <si>
    <t>Auxiliar_3</t>
  </si>
  <si>
    <t>Auxiliar Administrativo_2</t>
  </si>
  <si>
    <t>Secretario_5</t>
  </si>
  <si>
    <t>Secretario_1</t>
  </si>
  <si>
    <t>NUMERO DE EMPLEOS (Und)</t>
  </si>
  <si>
    <t>Horas</t>
  </si>
  <si>
    <t>Tiempo Promedio - Tp (Horas)</t>
  </si>
  <si>
    <t>Tiempo Máximo - TM</t>
  </si>
  <si>
    <t>Seg.</t>
  </si>
  <si>
    <t>Min.</t>
  </si>
  <si>
    <t>ACTIVIDAD</t>
  </si>
  <si>
    <t>Rectoría</t>
  </si>
  <si>
    <t>Oficina Asesora de Control Interno</t>
  </si>
  <si>
    <t>Oficina Asesora de Planeación y Control</t>
  </si>
  <si>
    <t>Oficina Asesora de Asuntos Disciplinarios</t>
  </si>
  <si>
    <t>Oficina Asesora de Sistemas</t>
  </si>
  <si>
    <t>Centro de Relaciones Interinstitucionales</t>
  </si>
  <si>
    <t>Vicerrectoría Académica</t>
  </si>
  <si>
    <t>Vice. Acad. Fac. Ingeniería</t>
  </si>
  <si>
    <t>Vice. Acad. Fac. Ciencias y Educación</t>
  </si>
  <si>
    <t>Vice. Acad. Fac. Medio Ambiente y Recursos Naturales</t>
  </si>
  <si>
    <t>Vice. Acad. Fac. Tecnológica</t>
  </si>
  <si>
    <t>Vice. Acad. Fac. Artes (ASAB)</t>
  </si>
  <si>
    <t>Vice. Acad. Bienestar Institucional</t>
  </si>
  <si>
    <t>Vice. Acad. IDEXUD</t>
  </si>
  <si>
    <t>Vice. Acad.  ILUD</t>
  </si>
  <si>
    <t>Vice. Acad. IPAZUD</t>
  </si>
  <si>
    <t>Vice. Acad. IEIE</t>
  </si>
  <si>
    <t>Vice. Acad. Centro de Investigaciones y Desarrollo Científico</t>
  </si>
  <si>
    <t>Vice. Acad. Oficina de Docencia</t>
  </si>
  <si>
    <t>Vice. Acad. Sección Biblioteca</t>
  </si>
  <si>
    <t>Vice. Acad. Sección Publicaciones</t>
  </si>
  <si>
    <t>Vice. Acad. Emisora LAUD</t>
  </si>
  <si>
    <t>Vice. Acad. Red de Datos UDNET</t>
  </si>
  <si>
    <t>Vice. Acad. Autoevalución y Acreditación de Alta Calidad</t>
  </si>
  <si>
    <t>Asesor de Rectoría</t>
  </si>
  <si>
    <t>Secretaría General</t>
  </si>
  <si>
    <t>Oficina Asesora Jurídica</t>
  </si>
  <si>
    <t>Sección de Actas, Archivo y Microfilmación</t>
  </si>
  <si>
    <t>Oficina de Quejas y Reclamos y Atención Al Ciudadano</t>
  </si>
  <si>
    <t>Vicerrectoría Administrativa y Financiera</t>
  </si>
  <si>
    <t>Vice. Adm. División de Recursos Financieros</t>
  </si>
  <si>
    <t>Vice. Adm. Sección de Contabilidad</t>
  </si>
  <si>
    <t>Vice. Adm. Sección de Presupuesto</t>
  </si>
  <si>
    <t>Vice. Adm. Sección de Tesorería</t>
  </si>
  <si>
    <t>Vice. Adm. División de Recursos Físicos</t>
  </si>
  <si>
    <t>Vice. Adm. División de Recursos Humanos</t>
  </si>
  <si>
    <t>Vice. Adm. Sección de Novedades</t>
  </si>
  <si>
    <t>Vice. Adm. Sección de Compras</t>
  </si>
  <si>
    <t>Vice. Adm. Sección de Almacén General e Inventarios</t>
  </si>
  <si>
    <t>NIVEL JERARQUICO ACTUAL</t>
  </si>
  <si>
    <t>NIVEL JERARQUICO PROPUESTO</t>
  </si>
  <si>
    <t>REQUISITOS DEL CARGO PROPUESTO</t>
  </si>
  <si>
    <t>No. PROMEDIO DE VECES QUE SE REALIZA LA ACTIVIDAD EN EL MES</t>
  </si>
  <si>
    <t>DEPENDENCIA</t>
  </si>
  <si>
    <t>DENOMINACION DEL CARGO</t>
  </si>
  <si>
    <t>Tiempo mínimo - Tm</t>
  </si>
  <si>
    <t xml:space="preserve">Horas laborales por día en la Universidad Distrital de Lunes a Viernes </t>
  </si>
  <si>
    <t>Semanas</t>
  </si>
  <si>
    <t>Horario de jornada laboral Universidad Distrital 8 AM a 5PM, 9 Horas Diarias</t>
  </si>
  <si>
    <t>DENOMINACIÓN DEL EMPLEO PROPUESTO</t>
  </si>
  <si>
    <t>NUCLEO BASICO DEL CONOCIMIENTO</t>
  </si>
  <si>
    <t>NUCLEO BASICO DE CONOCIMIENTO</t>
  </si>
  <si>
    <r>
      <t xml:space="preserve">TIEMPO TOTAL
</t>
    </r>
    <r>
      <rPr>
        <sz val="9"/>
        <color theme="0" tint="-0.499984740745262"/>
        <rFont val="Arial"/>
        <family val="2"/>
      </rPr>
      <t>(Horas hombre mensuales por actividad, distribuidas por nivel jerarquico)</t>
    </r>
  </si>
  <si>
    <r>
      <t xml:space="preserve">TOTAL PROMEDIO MENSUAL                     </t>
    </r>
    <r>
      <rPr>
        <sz val="9"/>
        <color theme="0" tint="-0.499984740745262"/>
        <rFont val="Arial"/>
        <family val="2"/>
      </rPr>
      <t>(Horas hombre por actividad)</t>
    </r>
  </si>
  <si>
    <t>#</t>
  </si>
  <si>
    <t>AGRONOMIA</t>
  </si>
  <si>
    <t>ZOOTECNIA</t>
  </si>
  <si>
    <t>MEDICINA VETERINARIA</t>
  </si>
  <si>
    <t>ARTES PLASTICAS, VISUALES Y AFINES</t>
  </si>
  <si>
    <t>OTROS PROGRAMAS ASOCIADOS A BELLAS ARTES</t>
  </si>
  <si>
    <t>MUSICA</t>
  </si>
  <si>
    <t>ARTES REPRESENTATIVAS</t>
  </si>
  <si>
    <t>PUBLICIDAD Y AFINES</t>
  </si>
  <si>
    <t>DISEÑO</t>
  </si>
  <si>
    <t>BACTERIOLOGIA</t>
  </si>
  <si>
    <t>ODONTOLOGIA</t>
  </si>
  <si>
    <t>SALUD PUBLICA</t>
  </si>
  <si>
    <t>OPTOMETRIA, OTROS PROGRAMAS DE CIENCIAS DE LA SALUD</t>
  </si>
  <si>
    <t>NUTRICION Y DIETETICA</t>
  </si>
  <si>
    <t>ENFERMERIA</t>
  </si>
  <si>
    <t>TERAPIAS</t>
  </si>
  <si>
    <t>MEDICINA</t>
  </si>
  <si>
    <t>INSTRUMENTACION QUIRURGICA</t>
  </si>
  <si>
    <t>ANTROPOLOGIA, ARTES LIBERALES</t>
  </si>
  <si>
    <t>GEOGRAFIA, HISTORIA</t>
  </si>
  <si>
    <t>SOCIOLOGIA, TRABAJO SOCIAL Y AFINES</t>
  </si>
  <si>
    <t>FILOSOFIA, TEOLOGIA Y AFINES</t>
  </si>
  <si>
    <t>PSICOLOGIA</t>
  </si>
  <si>
    <t>LENGUAS MODERNAS, LITERATURA, LINGUISTICA Y AFINES</t>
  </si>
  <si>
    <t>FORMACION RELACIONADA CON EL CAMPO MILITAR O POLICIAL</t>
  </si>
  <si>
    <t>BIBLIOTECOLOGIA, OTROS DE CIENCIAS SOCIALES Y HUMANAS</t>
  </si>
  <si>
    <t>COMUNICACIÓN SOCIAL, PERIODISMO Y AFINES</t>
  </si>
  <si>
    <t>DEPORTES, EDUCACION FISICA Y RECREACION</t>
  </si>
  <si>
    <t>DERECHO Y AFINES</t>
  </si>
  <si>
    <t>CIENCIA POLITICA, RELACIONES INTERNACIONALES</t>
  </si>
  <si>
    <t>EDUCACION</t>
  </si>
  <si>
    <t>ADMINISTRACION</t>
  </si>
  <si>
    <t>CONTADURIA PUBLICA</t>
  </si>
  <si>
    <t>ECONOMIA</t>
  </si>
  <si>
    <t>BIOLOGIA, MICROBIOLOGIA Y AFINES</t>
  </si>
  <si>
    <t>FISICA</t>
  </si>
  <si>
    <t>GEOLOGIA, OTROS PROGRAMAS DE CIENCIAS NATURALES</t>
  </si>
  <si>
    <t>QUIMICA Y AFINES</t>
  </si>
  <si>
    <t>MATEMATICAS, ESTADISTICA Y AFINES</t>
  </si>
  <si>
    <t>ARQUITECTURA</t>
  </si>
  <si>
    <t>INGENIERIA AGRONOMICA, PECUARIA Y AFINES</t>
  </si>
  <si>
    <t>INGENIERIA DE MINAS, METALURGIA Y AFINES</t>
  </si>
  <si>
    <t>OTRAS INGENIERIAS</t>
  </si>
  <si>
    <t>INGENIERIA QUIMICA Y AFINES</t>
  </si>
  <si>
    <t>INGENIERIA MECANICA Y AFINES</t>
  </si>
  <si>
    <t>INGENIERIA INDUSTRIAL Y AFINES</t>
  </si>
  <si>
    <t>INGENIERIA ELECTRONICA, TELECOMUNICACIONES Y AFINES</t>
  </si>
  <si>
    <t>INGENIERIA ELECTRICA Y AFINES</t>
  </si>
  <si>
    <t>INGENIERIA DE SISTEMAS, TELEMATICA Y AFINES</t>
  </si>
  <si>
    <t>INGENIERIA CIVIL Y AFINES</t>
  </si>
  <si>
    <t>INGENIERIA AGROINDUSTRIAL, ALIMENTOS Y AFINES</t>
  </si>
  <si>
    <t>INGENIERIA BIOMEDICA Y AFINES</t>
  </si>
  <si>
    <t>INGENIERIA AMBIENTAL, SANITARIA Y AFINES</t>
  </si>
  <si>
    <t>INGENIERIA AGRICOLA, FORESTAL Y AFINES</t>
  </si>
  <si>
    <t>INGENIERIA ADMNISTRATIVA Y AFINES</t>
  </si>
  <si>
    <r>
      <t xml:space="preserve">CONSOLIDADO. NÚMERO TOTAL DE PERSONAL REQUERIDO POR </t>
    </r>
    <r>
      <rPr>
        <b/>
        <sz val="10"/>
        <color rgb="FFFF0000"/>
        <rFont val="Arial"/>
        <family val="2"/>
      </rPr>
      <t>DEPENDENCIA POR NIVE</t>
    </r>
    <r>
      <rPr>
        <b/>
        <sz val="10"/>
        <color theme="1"/>
        <rFont val="Arial"/>
        <family val="2"/>
      </rPr>
      <t>L</t>
    </r>
  </si>
  <si>
    <t xml:space="preserve">Número de horas laborales en la Universidad Distrital (exceptuando aquellos cargos que por su labor requieran las 44 horas máximas) </t>
  </si>
  <si>
    <t>Número de semanas laborales por mes (30/7)</t>
  </si>
  <si>
    <t>Número de horas laborales en la Universidad Distrital  por mes</t>
  </si>
  <si>
    <t>Número de horas laborales en la Universidad Distrital  por semana base de 44 horas máximas</t>
  </si>
  <si>
    <t>Número de horas laborales en la Universidad Distrital  por semana base de 40 horas</t>
  </si>
  <si>
    <t>Descansos semanales durante la jornada (2 de 15 minutos por día, 1 en la Mañana y 1 en la Tarde)</t>
  </si>
  <si>
    <t>Tiempo Mínimo - Tm (Horas)</t>
  </si>
  <si>
    <t>Tiempo Promedio - Tp</t>
  </si>
  <si>
    <t>Número de horas de jormnada laboral en el sector publico semanalmente (Artículo 33 Decreto 1042 de 1978)</t>
  </si>
  <si>
    <t>TABLA DE CALCULO DE JORNADA LABORAL UNIVERSIDAD DISTRITAL FRANCISCO JOSE DE CALDAS</t>
  </si>
  <si>
    <t>SEDE DONDE SE REALIZA LA ACTIVIDAD</t>
  </si>
  <si>
    <t>PROCEDIMIENTO:</t>
  </si>
  <si>
    <t>AGRONOMÍA, VETERINARIA Y AFINES</t>
  </si>
  <si>
    <t>AREA DEL CONOCIMIENTO</t>
  </si>
  <si>
    <t>BELLAS ARTES</t>
  </si>
  <si>
    <t>CIENCIAS DE LA SALUD</t>
  </si>
  <si>
    <t>CIENCIAS SOCIALES Y HUMANAS</t>
  </si>
  <si>
    <t>ECONOMÍA, ADMINISTRACIÓN, CONTADURÍA Y AFINES</t>
  </si>
  <si>
    <t>MATEMÁTICAS Y CIENCIAS NATURALES</t>
  </si>
  <si>
    <t>INGENIERÍA, ARQUITECTURA, URBANISMO Y AFINES</t>
  </si>
  <si>
    <t>CIENCIAS DE LA EDUCACIÓN</t>
  </si>
  <si>
    <t>PERFIL PROFESIONAL</t>
  </si>
  <si>
    <t>ACTIVIDADES ESPECIFICAS</t>
  </si>
  <si>
    <t>Ciencias de la Eduicación</t>
  </si>
  <si>
    <t>Profesional dedicado al estudio del proceso educativo con el fin de conocerlo y perfeccionarlo, propiciando su  innovación y desarrollo.
Su objetivo es encauzar los procesos educativos hacia el descubrimiento de nuevas alternativas pedagógicas, nuevos procesos de enseñanza-aprendizaje. Por ello:
Comprende los fundamentos de la educación desde una perspectiva filosófica, sociológica, antropológica, política, económica, psicológica y biológica.
*Gerencia los procesos de aprendizaje entregando las estrategias de transformación educativa y aprendizajes para dar mayor eficiencia al proceso y hacer posible una educación de calidad y de acuerdo al tiempo que vivimos.
Es promotor y agente de cambio, orientador, investigador, administrador y facilitador de experiencias de aprendizaje.</t>
  </si>
  <si>
    <t>Participa junto a todos los agentes educativos en la definición de políticas educativas de distintos niveles.
Asesora en el Proyecto Educativo Institucional que busca responder a las interrogantes: 
Elabora planes, programas y proyectos para la implementación de las políticas educativas.
Planifica, organiza, conduce y evalúa los sistemas académico-administrativos que dan soporte al proceso educativo.
Lleva a cabo proyectos de investigación y desarrollo de proyectos educativos que respondan a las características de las personas e instituciones atendidas.
Evalúa los procesos educativos, realizando estudios y diagnósticos de problemas en distintas situaciones de la realidad educativa.
Conduce y contribuye en el  debate y elaboración de propuestas de soluciones en materia de educación.
 Define y desarrolla planes de mejoras.
 Diseña, revisa, ajusta y evalúa propuestas *curriculares.
Investiga las *estrategias y *técnicas de intervención educativa en los aspectos pedagógicos, *didácticos, psicosociales, etc. 
Estructura, conduce y evalúa estrategias de aprendizaje y enseñanza que se ajusten a las características de los grupos, tanto en el salón de clase como en la capacitación.
Asesora al profesorado y/o instituciones en la organización, selección, diseño, desarrollo y utilización de los medios y nuevas tecnologías con fines pedagógicos.
Maneja las herramientas tecnológicas disponibles con el objeto de estimular y hacer productivo el aprendizaje y la enseñanza en los diferentes niveles de la educación.
Elabora y optimiza proyectos de Educación a Distancia para lograr un proceso educativo personalizado, haciendo uso de las nuevas tecnologías de información y la comunicación.
Desarrolla planes de  Orientación educacional, Orientación Vocacional y ocupacional.
Desarrolla estrategias de intervención educativa- social para enfrentar la vulnerabilidad social de los alumnos marginados y desfavorecidos.
Atiende aspectos relacionados con los docentes, padres de familia y estudiantes respecto del clima organizacional del establecimiento educativo como también de las relaciones de la institución educativa con la comunidad.
Planifica, ejecuta y evalúa programas de formación, actualización y perfeccionamiento docente.
Interviene en arbitrajes, puntajes y todas aquellas actividades legales del ámbito educativo.
Interviene en los procesos de difusión de la cultura pedagógica.</t>
  </si>
  <si>
    <t>Profesional en busca de tecnologías más eficientes para lograr nuevas fuentes alimenticias, para hacer frente a un crecimiento sostenido de la población mundial, un uso indiscriminado de las aguas, la explotación irracional de los suelos y la aparición de enfermedades en los animales.
Está preparado para crear, administrar y optimizar sistemas de producción agrícola, *pecuaria y *silvícola.  Conoce los factores biológicos que influyen en la producción agrícola y de técnicas y prácticas de cultivo que permiten maximizar el rendimiento y la calidad de la producción, al menor costo y con el menor impacto ambiental.
Esta carrera ofrece salida intermedia como Técnico Agrícola.</t>
  </si>
  <si>
    <t>Elabora planes de desarrollo agrícola y ganadero.
Diseña políticas agropecuarias a nivel local, regional o nacional.
Planifica, gestiona y administra la producción de empresas agrícolas y ganaderas.
Aplica tecnología a los procesos agropecuarios.
Realiza control de calidad en plantas procesadoras de productos agropecuarios.
Realiza control de calidad de procesos agroindustriales.
Elabora, planifica, dirige y evalúa proyectos productivos de desarrollo y de investigación.
Realiza estudios de Innovación Productiva
Realiza estudios de Manejo de Recursos Naturales
Trabaja en experimentación e investigación de cultivos, buscando mejorar el rendimiento agrícola en aspectos como variedad, calidad, rendimiento, rotación de suelos, empleo de fertilizantes y control de enfermedades y plagas.
Realiza pruebas de cultivos en laboratorio, para saber en qué condiciones se vislumbran sus producciones a gran escala , por ejemplo pruebas de germinación y cultivos de semillas de hortalizas y cereales para saber el porcentaje de germinación que tienen; es decir , cuántas semillas, de cien plantadas individualmente en pequeños maceteros, germinaron hasta producir una plantita de pocos centímetros o pruebas para averiguar si la planta es capaz de regenerarse a partir de la extracción de un pedazo de su tallo.
Realiza pruebas de cultivos en invernaderos de producción limitada, donde se puede controlar la temperatura y humedad requeridas para un buen rendimiento.
Resuelve problemas en sanidad de cultivos agrícolas y frutícolas (control de plagas), aplicando ciencia y tecnología.
Estudia zonas de producción para distintos cultivos, fecha de siembra, fecha de cosecha, rendimiento por hectárea, etc.
Hace uso de software que integra información meteorológica para predecir frecuencias de riego, riesgo de heladas, riesgo de ataques de plagas o pestes y otras. 
Entrega asistencia técnica a productores y a empresas agropecuarias.
Diseña planes e *implementa sistemas de producción.
Trabaja en terreno dirigiendo las actividades de producción y supervisando al personal.
Organiza equipos de trabajo.
Dirige y supervisa el desarrollo del plan de producción.
Hace la gestión de venta de la producción.
Participa en la * formulación, evaluación y ejecución de proyectos de inversión.</t>
  </si>
  <si>
    <t>VETERINARIA Y ZOOTECNIA</t>
  </si>
  <si>
    <t>Profesionales con conocimientos científicos y técnicos abocados al mejoramiento de la salud animal, el desarrollo y producción ganadera y la prevención y control de aquellas enfermedades de los animales transmisibles al hombre, aportando a la *Salud Pública.
Además posee conocimientos de tecnología agroalimentaria y de cómo obtener en condiciones óptimas y  económicamente rentables productos de origen animal.
Resuelve problemas prácticos del área, realizando análisis del problema, evaluación de soluciones alternativas, evaluación de sus costos y la toma de decisiones.
La profesión tiene una participación activa en el tema de los recursos naturales, en la conservación y preservación de especies de vida silvestre y factores ecológicos.
Realiza investigación biológica relacionada con áreas específicas de las ciencias veterinarias e incorpora y aplica a la disciplina las últimas innovaciones científicas y tecnológicas.</t>
  </si>
  <si>
    <t>Contribuye al desarrollo de nuevas fuentes de alimentación para la población, considerando los aspectos económicos de los procesos productivos y distributivos del sector.
Proyecta y administra sistemas de explotación y mejoramiento de la producción de animales de interés económico como bovinos, porcinos, aves, ovinos y caprinos.
Formula Programas de salud animal, con el fin de prevenir y erradicar epidemias.
Determina y evalúa las técnicas *diagnósticas, el *pronóstico y las medidas *terapéuticas y *quirúrgicas, así como la aplicación de fármacos, sus indicaciones y contraindicaciones en cada caso de enfermedad de animales.
Lleva el control de la producción animal, inspeccionando el *manejo general de los animales, las condiciones sanitarias en que se encuentran, condiciones de alojamiento, etc.
Supervisa índices de nacimientos, mortalidad, peso, porcentajes de fertilidad, etc., a fin de alcanzar los objetivos de productividad propuestos.
Determina y supervisa las necesidades nutritivas de los animales y las características y valor nutritivo de sus alimentos, como también las técnicas precisas para su correcta alimentación.
Utiliza las bases de la genética en la mejora de razas y aplica mecanismos y métodos de reproducción animal.
Atiende la mantención y mejoramiento del patrimonio *zoosanitario del país, y previene el ingreso de enfermedades animales que pueden afectar la ganadería y la economía nacional.
Diseña y gestiona estrategias y acciones orientadas a la protección de la salud humana en las áreas del control de alimentos, industrias alimentarias y en la prevención y control de *zoonosis y plagas.
Toma la dirección técnica de centros productivos de leche, carne, lana, huevos, peces, etc.
Controla la higiene de la elaboración de alimentos desde la producción primaria hasta el consumidor, cuidando que estén libres de contaminantes potencialmente *patógenos.
Maneja técnicas de evaluación, medidas de control y corrección del impacto que tienen sobre el medio ambiente las industrias de alimentos, mataderos, frigoríficos, industrias farmacéuticas, laboratorios de diagnóstico y actividades agroganaderas con los desechos de origen animal que pueden causar enfermedades en el hombre.
Realiza la certificación de calidad sanitaria y nutricional de productos y alimentos de origen animal de exportación e importación.
Formula y administra planes, programas y acciones orientadas a la protección, recuperación y bienestar de las especies animales tanto de interés económico como afectivo (mascotas) y también de especies silvestres.
Realiza asesoría en el *manejo de animales exóticos, zoológicos, parques, mascotas, animales de recreación y deportes, etc.
Trabaja en protección animal en atención de la fauna silvestre, con énfasis en animales y aves en vías de extinción, para la mantención de la biodiversidad.
Participa activamente en Investigación, tales como:
Investigación de Enfermedades infecciosas y desarrollo de vacunas.
Búsqueda de mejores diagnósticos y medidas terapéuticas para una enfermedad, como enfermedades reproductivas, digestivas, bronco pulmonares, etc.
Identificación de residuos de antibióticos y sulfas en diferentes fluidos y tejidos de origen animal, evitando así su presencia en la carne y la leche.
Desarrollo Ganadero, buscando una mejor selección genética.
Mejoras en la Nutrición y Alimentación Animal.
Investigación de Técnicas de Reproducción como análisis seminal, inseminación artificial, trabajando con métodos científicos y manejando la instrumentación básica disponible para la aplicación de dichos métodos.
Efectos tóxicos de los contaminantes ambientales en animales domésticos y silvestres.</t>
  </si>
  <si>
    <t>RESPONSABLE(S) DEL LEVANTAMIENTO DE LA INFORMACIÓN:</t>
  </si>
  <si>
    <t>INFORMACION GENERAL</t>
  </si>
  <si>
    <t xml:space="preserve">PROCESO: </t>
  </si>
  <si>
    <t>ANALISIS DE TIEMPOS</t>
  </si>
  <si>
    <t>FECHA</t>
  </si>
  <si>
    <t>Día</t>
  </si>
  <si>
    <t>Mes</t>
  </si>
  <si>
    <t>Año</t>
  </si>
  <si>
    <t>Nombre(s)</t>
  </si>
  <si>
    <t>Fecha (dd/mm/aa)</t>
  </si>
  <si>
    <t>Responsable(s) del levantamiento de la información</t>
  </si>
  <si>
    <t>Firma(s)</t>
  </si>
  <si>
    <t>Líder del Proceso</t>
  </si>
  <si>
    <t>ANALISIS DE LA ACTIVIDAD Y PROPUESTA</t>
  </si>
  <si>
    <t>CARGO DEL GESTOR DEL PROCESO:</t>
  </si>
  <si>
    <t>NOMBRE DEL GESTOR DEL PROCESO:</t>
  </si>
  <si>
    <t>NOMBRE DEL LIDER DEL PROCESO:</t>
  </si>
  <si>
    <t>CARGO DEL LIDER DEL PROCESO:</t>
  </si>
  <si>
    <t>INFORMACIÓN BASE DE TIEMPOS</t>
  </si>
  <si>
    <t>Código L:</t>
  </si>
  <si>
    <t>Código #:</t>
  </si>
  <si>
    <t>ASISTENCIAL</t>
  </si>
  <si>
    <t>EJECUTIVO</t>
  </si>
  <si>
    <t>OPERATIVO</t>
  </si>
  <si>
    <t>CONTRATISTA</t>
  </si>
  <si>
    <t>Gestor del Proceso</t>
  </si>
  <si>
    <t>MATRIZ DE LEVANTAMIENTO DE CARGAS LABORALES</t>
  </si>
  <si>
    <t xml:space="preserve">Cuenta con puesto de trabajo en instalaciones de la Universidad
</t>
  </si>
  <si>
    <t xml:space="preserve">Cuenta con Equipo de cómputo de la Universidad
</t>
  </si>
  <si>
    <t>Contratista</t>
  </si>
  <si>
    <t>000</t>
  </si>
  <si>
    <t>Versión: 01</t>
  </si>
  <si>
    <t>Fecha de Aprobación: 30 de marzo de 2017</t>
  </si>
  <si>
    <t>Código: GDTH-IN-002-FR-001</t>
  </si>
  <si>
    <t>Macroproceso: Gestión de Recursos</t>
  </si>
  <si>
    <t>Proceso: Gestión y Desarrollo Del Talento Humano</t>
  </si>
  <si>
    <r>
      <t xml:space="preserve">ACTIVIDAD COMPLEMENTARIA
</t>
    </r>
    <r>
      <rPr>
        <sz val="10"/>
        <rFont val="Calibri"/>
        <family val="2"/>
        <scheme val="minor"/>
      </rPr>
      <t>(Indique con "X" si es una actividad complementaría)</t>
    </r>
  </si>
  <si>
    <r>
      <rPr>
        <b/>
        <sz val="12"/>
        <color theme="1"/>
        <rFont val="Calibri"/>
        <family val="2"/>
        <scheme val="minor"/>
      </rPr>
      <t xml:space="preserve">DENOMINACIÓN DEL EMPLEO </t>
    </r>
    <r>
      <rPr>
        <b/>
        <sz val="10"/>
        <color theme="1"/>
        <rFont val="Calibri"/>
        <family val="2"/>
        <scheme val="minor"/>
      </rPr>
      <t xml:space="preserve">
</t>
    </r>
    <r>
      <rPr>
        <sz val="9"/>
        <color theme="0" tint="-0.499984740745262"/>
        <rFont val="Calibri"/>
        <family val="2"/>
        <scheme val="minor"/>
      </rPr>
      <t xml:space="preserve"> ( Acorde al Manual de Funciones 2002)</t>
    </r>
  </si>
  <si>
    <r>
      <t xml:space="preserve">Tiempo Máximo - TM
</t>
    </r>
    <r>
      <rPr>
        <b/>
        <sz val="9"/>
        <rFont val="Calibri"/>
        <family val="2"/>
        <scheme val="minor"/>
      </rPr>
      <t>(Horas)</t>
    </r>
  </si>
  <si>
    <r>
      <t xml:space="preserve">TIEMPO DE TRABAJO POR ACTIVIDAD 
T
</t>
    </r>
    <r>
      <rPr>
        <b/>
        <sz val="9"/>
        <rFont val="Calibri"/>
        <family val="2"/>
        <scheme val="minor"/>
      </rPr>
      <t>(Horas)</t>
    </r>
  </si>
  <si>
    <r>
      <t xml:space="preserve">Documento de Identidad
</t>
    </r>
    <r>
      <rPr>
        <sz val="10"/>
        <color theme="0" tint="-0.34998626667073579"/>
        <rFont val="Calibri"/>
        <family val="2"/>
        <scheme val="minor"/>
      </rPr>
      <t>(Digite el Número de documento sin puntos, ni comas)</t>
    </r>
  </si>
  <si>
    <r>
      <t xml:space="preserve">NOMBRES, APELLIDOS Y FIRMA DEL ENTREVISTADO
</t>
    </r>
    <r>
      <rPr>
        <sz val="10"/>
        <color theme="0" tint="-0.34998626667073579"/>
        <rFont val="Calibri"/>
        <family val="2"/>
        <scheme val="minor"/>
      </rPr>
      <t>(Escribir Nombres, despues Apellidos y Firmar)</t>
    </r>
  </si>
  <si>
    <r>
      <t xml:space="preserve">ACTIVIDAD SUGERIDA PARA CONTRATISTA
</t>
    </r>
    <r>
      <rPr>
        <sz val="10"/>
        <color theme="0" tint="-0.34998626667073579"/>
        <rFont val="Calibri"/>
        <family val="2"/>
        <scheme val="minor"/>
      </rPr>
      <t>(Marque con una "X" si la actividad corresponde a un contratista)</t>
    </r>
  </si>
  <si>
    <r>
      <rPr>
        <b/>
        <sz val="9"/>
        <rFont val="Calibri"/>
        <family val="2"/>
        <scheme val="minor"/>
      </rPr>
      <t xml:space="preserve">CONTRATISTA </t>
    </r>
    <r>
      <rPr>
        <b/>
        <sz val="10"/>
        <rFont val="Calibri"/>
        <family val="2"/>
        <scheme val="minor"/>
      </rPr>
      <t xml:space="preserve">
</t>
    </r>
    <r>
      <rPr>
        <sz val="10"/>
        <color theme="0" tint="-0.249977111117893"/>
        <rFont val="Calibri"/>
        <family val="2"/>
        <scheme val="minor"/>
      </rPr>
      <t xml:space="preserve">(Marque con una </t>
    </r>
    <r>
      <rPr>
        <b/>
        <sz val="10"/>
        <color theme="0" tint="-0.249977111117893"/>
        <rFont val="Calibri"/>
        <family val="2"/>
        <scheme val="minor"/>
      </rPr>
      <t>"X"</t>
    </r>
    <r>
      <rPr>
        <sz val="10"/>
        <color theme="0" tint="-0.249977111117893"/>
        <rFont val="Calibri"/>
        <family val="2"/>
        <scheme val="minor"/>
      </rPr>
      <t xml:space="preserve"> si la actividad corresponde a un contratista)</t>
    </r>
  </si>
  <si>
    <r>
      <t xml:space="preserve">DENOMINACION DEL CARGO
</t>
    </r>
    <r>
      <rPr>
        <sz val="10"/>
        <color theme="0" tint="-0.34998626667073579"/>
        <rFont val="Calibri"/>
        <family val="2"/>
        <scheme val="minor"/>
      </rPr>
      <t>(Si la actividd es realizada por un contratista mo diligencie esta celda)</t>
    </r>
  </si>
  <si>
    <r>
      <t xml:space="preserve">EXPERIENCIA
</t>
    </r>
    <r>
      <rPr>
        <sz val="9"/>
        <color theme="0" tint="-0.499984740745262"/>
        <rFont val="Calibri"/>
        <family val="2"/>
        <scheme val="minor"/>
      </rPr>
      <t>(Meses)</t>
    </r>
  </si>
  <si>
    <r>
      <rPr>
        <b/>
        <sz val="9"/>
        <rFont val="Calibri"/>
        <family val="2"/>
        <scheme val="minor"/>
      </rPr>
      <t>MODALIDAD DE ESPECIALIZACION</t>
    </r>
    <r>
      <rPr>
        <b/>
        <sz val="10"/>
        <rFont val="Calibri"/>
        <family val="2"/>
        <scheme val="minor"/>
      </rPr>
      <t xml:space="preserve">
</t>
    </r>
    <r>
      <rPr>
        <b/>
        <sz val="9"/>
        <rFont val="Calibri"/>
        <family val="2"/>
        <scheme val="minor"/>
      </rPr>
      <t xml:space="preserve"> </t>
    </r>
    <r>
      <rPr>
        <sz val="9"/>
        <color theme="0" tint="-0.34998626667073579"/>
        <rFont val="Calibri"/>
        <family val="2"/>
        <scheme val="minor"/>
      </rPr>
      <t>(Posgrado, Maestría o Doctorado)</t>
    </r>
  </si>
  <si>
    <t>Actividad Permanente o Esporádica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</si>
</sst>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39" x14ac:knownFonts="1">
    <font>
      <sz val="11"/>
      <color theme="1"/>
      <name val="Calibri"/>
      <family val="2"/>
      <scheme val="minor"/>
    </font>
    <font>
      <sz val="11"/>
      <color theme="1"/>
      <name val="Calibri"/>
      <family val="2"/>
      <scheme val="minor"/>
    </font>
    <font>
      <sz val="12"/>
      <color theme="1"/>
      <name val="Calibri"/>
      <family val="2"/>
      <scheme val="minor"/>
    </font>
    <font>
      <sz val="12"/>
      <color indexed="8"/>
      <name val="Calibri"/>
      <family val="2"/>
    </font>
    <font>
      <sz val="10"/>
      <name val="Tahoma"/>
      <family val="2"/>
    </font>
    <font>
      <b/>
      <sz val="11"/>
      <color theme="1"/>
      <name val="Calibri"/>
      <family val="2"/>
      <scheme val="minor"/>
    </font>
    <font>
      <b/>
      <sz val="11"/>
      <color indexed="63"/>
      <name val="Calibri"/>
      <family val="2"/>
    </font>
    <font>
      <sz val="11"/>
      <color theme="1"/>
      <name val="Arial"/>
      <family val="2"/>
    </font>
    <font>
      <b/>
      <sz val="12"/>
      <name val="Arial"/>
      <family val="2"/>
    </font>
    <font>
      <b/>
      <sz val="11"/>
      <name val="Arial"/>
      <family val="2"/>
    </font>
    <font>
      <b/>
      <sz val="10"/>
      <name val="Arial"/>
      <family val="2"/>
    </font>
    <font>
      <b/>
      <sz val="10"/>
      <color theme="1"/>
      <name val="Arial"/>
      <family val="2"/>
    </font>
    <font>
      <sz val="10"/>
      <color theme="1"/>
      <name val="Arial"/>
      <family val="2"/>
    </font>
    <font>
      <sz val="9"/>
      <color theme="0" tint="-0.499984740745262"/>
      <name val="Arial"/>
      <family val="2"/>
    </font>
    <font>
      <b/>
      <sz val="10"/>
      <color rgb="FFFF0000"/>
      <name val="Arial"/>
      <family val="2"/>
    </font>
    <font>
      <sz val="10"/>
      <color rgb="FF000000"/>
      <name val="Arial"/>
      <family val="2"/>
    </font>
    <font>
      <b/>
      <sz val="14"/>
      <color theme="1"/>
      <name val="Arial"/>
      <family val="2"/>
    </font>
    <font>
      <b/>
      <sz val="12"/>
      <color theme="1"/>
      <name val="Arial"/>
      <family val="2"/>
    </font>
    <font>
      <sz val="10"/>
      <name val="Arial"/>
      <family val="2"/>
    </font>
    <font>
      <b/>
      <sz val="11"/>
      <color theme="0" tint="-4.9989318521683403E-2"/>
      <name val="Arial"/>
      <family val="2"/>
    </font>
    <font>
      <b/>
      <sz val="11"/>
      <color theme="0"/>
      <name val="Arial"/>
      <family val="2"/>
    </font>
    <font>
      <b/>
      <sz val="16"/>
      <color theme="1"/>
      <name val="Arial"/>
      <family val="2"/>
    </font>
    <font>
      <b/>
      <sz val="16"/>
      <color theme="1"/>
      <name val="Calibri"/>
      <family val="2"/>
      <scheme val="minor"/>
    </font>
    <font>
      <b/>
      <sz val="12"/>
      <color theme="0"/>
      <name val="Calibri"/>
      <family val="2"/>
      <scheme val="minor"/>
    </font>
    <font>
      <b/>
      <sz val="10"/>
      <name val="Calibri"/>
      <family val="2"/>
      <scheme val="minor"/>
    </font>
    <font>
      <sz val="10"/>
      <name val="Calibri"/>
      <family val="2"/>
      <scheme val="minor"/>
    </font>
    <font>
      <sz val="10"/>
      <color theme="1"/>
      <name val="Calibri"/>
      <family val="2"/>
      <scheme val="minor"/>
    </font>
    <font>
      <b/>
      <sz val="11"/>
      <name val="Calibri"/>
      <family val="2"/>
      <scheme val="minor"/>
    </font>
    <font>
      <b/>
      <sz val="14"/>
      <name val="Calibri"/>
      <family val="2"/>
      <scheme val="minor"/>
    </font>
    <font>
      <b/>
      <sz val="10"/>
      <color theme="1"/>
      <name val="Calibri"/>
      <family val="2"/>
      <scheme val="minor"/>
    </font>
    <font>
      <b/>
      <sz val="12"/>
      <color theme="1"/>
      <name val="Calibri"/>
      <family val="2"/>
      <scheme val="minor"/>
    </font>
    <font>
      <sz val="9"/>
      <color theme="0" tint="-0.499984740745262"/>
      <name val="Calibri"/>
      <family val="2"/>
      <scheme val="minor"/>
    </font>
    <font>
      <b/>
      <sz val="9"/>
      <name val="Calibri"/>
      <family val="2"/>
      <scheme val="minor"/>
    </font>
    <font>
      <sz val="10"/>
      <color theme="0" tint="-0.34998626667073579"/>
      <name val="Calibri"/>
      <family val="2"/>
      <scheme val="minor"/>
    </font>
    <font>
      <sz val="10"/>
      <color theme="0" tint="-0.249977111117893"/>
      <name val="Calibri"/>
      <family val="2"/>
      <scheme val="minor"/>
    </font>
    <font>
      <b/>
      <sz val="10"/>
      <color theme="0" tint="-0.249977111117893"/>
      <name val="Calibri"/>
      <family val="2"/>
      <scheme val="minor"/>
    </font>
    <font>
      <sz val="9"/>
      <color theme="0" tint="-0.34998626667073579"/>
      <name val="Calibri"/>
      <family val="2"/>
      <scheme val="minor"/>
    </font>
    <font>
      <sz val="11"/>
      <name val="Calibri"/>
      <family val="2"/>
      <scheme val="minor"/>
    </font>
    <font>
      <sz val="11"/>
      <color theme="0" tint="-0.3499862666707357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indexed="22"/>
        <bgColor indexed="31"/>
      </patternFill>
    </fill>
    <fill>
      <patternFill patternType="solid">
        <fgColor theme="2" tint="-9.9978637043366805E-2"/>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BD4B3"/>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thin">
        <color indexed="64"/>
      </left>
      <right style="medium">
        <color theme="0" tint="-0.34998626667073579"/>
      </right>
      <top style="thin">
        <color indexed="64"/>
      </top>
      <bottom style="thin">
        <color indexed="64"/>
      </bottom>
      <diagonal/>
    </border>
    <border>
      <left/>
      <right style="thin">
        <color indexed="64"/>
      </right>
      <top/>
      <bottom style="thin">
        <color indexed="64"/>
      </bottom>
      <diagonal/>
    </border>
    <border>
      <left style="medium">
        <color theme="0" tint="-0.34998626667073579"/>
      </left>
      <right style="thin">
        <color indexed="64"/>
      </right>
      <top style="medium">
        <color theme="0" tint="-0.34998626667073579"/>
      </top>
      <bottom style="hair">
        <color theme="0" tint="-0.34998626667073579"/>
      </bottom>
      <diagonal/>
    </border>
    <border>
      <left/>
      <right style="thin">
        <color indexed="64"/>
      </right>
      <top style="medium">
        <color theme="0" tint="-0.34998626667073579"/>
      </top>
      <bottom style="hair">
        <color theme="0" tint="-0.34998626667073579"/>
      </bottom>
      <diagonal/>
    </border>
    <border>
      <left style="thin">
        <color indexed="64"/>
      </left>
      <right style="thin">
        <color indexed="64"/>
      </right>
      <top style="medium">
        <color theme="0" tint="-0.34998626667073579"/>
      </top>
      <bottom style="hair">
        <color theme="0" tint="-0.34998626667073579"/>
      </bottom>
      <diagonal/>
    </border>
    <border>
      <left style="thin">
        <color indexed="64"/>
      </left>
      <right style="medium">
        <color theme="0" tint="-0.34998626667073579"/>
      </right>
      <top style="medium">
        <color theme="0" tint="-0.34998626667073579"/>
      </top>
      <bottom style="hair">
        <color theme="0" tint="-0.34998626667073579"/>
      </bottom>
      <diagonal/>
    </border>
    <border>
      <left style="medium">
        <color theme="0" tint="-0.34998626667073579"/>
      </left>
      <right style="thin">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medium">
        <color theme="0" tint="-0.34998626667073579"/>
      </right>
      <top style="hair">
        <color theme="0" tint="-0.34998626667073579"/>
      </top>
      <bottom style="hair">
        <color theme="0" tint="-0.34998626667073579"/>
      </bottom>
      <diagonal/>
    </border>
    <border>
      <left style="medium">
        <color theme="0" tint="-0.34998626667073579"/>
      </left>
      <right style="thin">
        <color indexed="64"/>
      </right>
      <top style="hair">
        <color theme="0" tint="-0.34998626667073579"/>
      </top>
      <bottom style="medium">
        <color theme="0" tint="-0.34998626667073579"/>
      </bottom>
      <diagonal/>
    </border>
    <border>
      <left style="thin">
        <color indexed="64"/>
      </left>
      <right style="thin">
        <color indexed="64"/>
      </right>
      <top style="hair">
        <color theme="0" tint="-0.34998626667073579"/>
      </top>
      <bottom style="medium">
        <color theme="0" tint="-0.34998626667073579"/>
      </bottom>
      <diagonal/>
    </border>
    <border>
      <left/>
      <right style="thin">
        <color indexed="64"/>
      </right>
      <top style="hair">
        <color theme="0" tint="-0.34998626667073579"/>
      </top>
      <bottom style="medium">
        <color theme="0" tint="-0.34998626667073579"/>
      </bottom>
      <diagonal/>
    </border>
    <border>
      <left style="thin">
        <color indexed="64"/>
      </left>
      <right style="medium">
        <color theme="0" tint="-0.34998626667073579"/>
      </right>
      <top style="hair">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indexed="64"/>
      </right>
      <top/>
      <bottom style="hair">
        <color theme="0" tint="-0.34998626667073579"/>
      </bottom>
      <diagonal/>
    </border>
    <border>
      <left style="thin">
        <color indexed="64"/>
      </left>
      <right style="thin">
        <color indexed="64"/>
      </right>
      <top/>
      <bottom style="hair">
        <color theme="0" tint="-0.34998626667073579"/>
      </bottom>
      <diagonal/>
    </border>
    <border>
      <left style="thin">
        <color indexed="64"/>
      </left>
      <right style="medium">
        <color theme="0" tint="-0.34998626667073579"/>
      </right>
      <top/>
      <bottom style="hair">
        <color theme="0" tint="-0.34998626667073579"/>
      </bottom>
      <diagonal/>
    </border>
    <border>
      <left style="medium">
        <color theme="0" tint="-0.34998626667073579"/>
      </left>
      <right/>
      <top style="thin">
        <color indexed="64"/>
      </top>
      <bottom style="hair">
        <color indexed="64"/>
      </bottom>
      <diagonal/>
    </border>
    <border>
      <left/>
      <right style="medium">
        <color theme="0" tint="-0.34998626667073579"/>
      </right>
      <top style="medium">
        <color indexed="64"/>
      </top>
      <bottom style="hair">
        <color indexed="64"/>
      </bottom>
      <diagonal/>
    </border>
    <border>
      <left style="medium">
        <color theme="0" tint="-0.34998626667073579"/>
      </left>
      <right/>
      <top style="hair">
        <color indexed="64"/>
      </top>
      <bottom style="hair">
        <color indexed="64"/>
      </bottom>
      <diagonal/>
    </border>
    <border>
      <left/>
      <right style="medium">
        <color theme="0" tint="-0.34998626667073579"/>
      </right>
      <top style="hair">
        <color indexed="64"/>
      </top>
      <bottom style="thin">
        <color indexed="64"/>
      </bottom>
      <diagonal/>
    </border>
    <border>
      <left/>
      <right style="medium">
        <color theme="0" tint="-0.34998626667073579"/>
      </right>
      <top style="thin">
        <color indexed="64"/>
      </top>
      <bottom style="thin">
        <color indexed="64"/>
      </bottom>
      <diagonal/>
    </border>
    <border>
      <left style="medium">
        <color theme="0" tint="-0.34998626667073579"/>
      </left>
      <right/>
      <top style="hair">
        <color indexed="64"/>
      </top>
      <bottom style="medium">
        <color theme="0" tint="-0.34998626667073579"/>
      </bottom>
      <diagonal/>
    </border>
    <border>
      <left/>
      <right style="thin">
        <color indexed="64"/>
      </right>
      <top style="hair">
        <color indexed="64"/>
      </top>
      <bottom style="medium">
        <color theme="0" tint="-0.34998626667073579"/>
      </bottom>
      <diagonal/>
    </border>
    <border>
      <left style="thin">
        <color indexed="64"/>
      </left>
      <right/>
      <top style="hair">
        <color indexed="64"/>
      </top>
      <bottom style="medium">
        <color theme="0" tint="-0.34998626667073579"/>
      </bottom>
      <diagonal/>
    </border>
    <border>
      <left/>
      <right/>
      <top style="hair">
        <color indexed="64"/>
      </top>
      <bottom style="medium">
        <color theme="0" tint="-0.34998626667073579"/>
      </bottom>
      <diagonal/>
    </border>
    <border>
      <left style="thin">
        <color indexed="64"/>
      </left>
      <right style="hair">
        <color indexed="64"/>
      </right>
      <top style="thin">
        <color indexed="64"/>
      </top>
      <bottom style="medium">
        <color theme="0" tint="-0.34998626667073579"/>
      </bottom>
      <diagonal/>
    </border>
    <border>
      <left style="hair">
        <color indexed="64"/>
      </left>
      <right style="hair">
        <color indexed="64"/>
      </right>
      <top style="thin">
        <color indexed="64"/>
      </top>
      <bottom style="medium">
        <color theme="0" tint="-0.34998626667073579"/>
      </bottom>
      <diagonal/>
    </border>
    <border>
      <left style="hair">
        <color indexed="64"/>
      </left>
      <right style="medium">
        <color theme="0" tint="-0.34998626667073579"/>
      </right>
      <top style="thin">
        <color indexed="64"/>
      </top>
      <bottom style="medium">
        <color theme="0" tint="-0.34998626667073579"/>
      </bottom>
      <diagonal/>
    </border>
    <border>
      <left style="thin">
        <color indexed="64"/>
      </left>
      <right/>
      <top style="medium">
        <color theme="0" tint="-0.34998626667073579"/>
      </top>
      <bottom/>
      <diagonal/>
    </border>
    <border>
      <left style="thin">
        <color indexed="64"/>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thin">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medium">
        <color theme="1" tint="0.499984740745262"/>
      </right>
      <top style="medium">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medium">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style="medium">
        <color theme="1" tint="0.499984740745262"/>
      </right>
      <top style="hair">
        <color theme="1" tint="0.499984740745262"/>
      </top>
      <bottom style="medium">
        <color theme="1" tint="0.499984740745262"/>
      </bottom>
      <diagonal/>
    </border>
    <border>
      <left style="thin">
        <color indexed="64"/>
      </left>
      <right style="thin">
        <color indexed="64"/>
      </right>
      <top style="medium">
        <color theme="0" tint="-0.34998626667073579"/>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medium">
        <color theme="0" tint="-0.34998626667073579"/>
      </bottom>
      <diagonal/>
    </border>
    <border>
      <left/>
      <right style="thin">
        <color theme="1" tint="0.499984740745262"/>
      </right>
      <top style="medium">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medium">
        <color theme="0" tint="-0.34998626667073579"/>
      </left>
      <right style="thin">
        <color theme="0" tint="-0.34998626667073579"/>
      </right>
      <top style="medium">
        <color theme="1" tint="0.499984740745262"/>
      </top>
      <bottom style="hair">
        <color theme="0" tint="-0.24994659260841701"/>
      </bottom>
      <diagonal/>
    </border>
    <border>
      <left style="medium">
        <color theme="0" tint="-0.34998626667073579"/>
      </left>
      <right style="thin">
        <color theme="0" tint="-0.34998626667073579"/>
      </right>
      <top style="hair">
        <color theme="0" tint="-0.24994659260841701"/>
      </top>
      <bottom style="hair">
        <color theme="0" tint="-0.24994659260841701"/>
      </bottom>
      <diagonal/>
    </border>
    <border>
      <left style="medium">
        <color theme="0" tint="-0.34998626667073579"/>
      </left>
      <right style="thin">
        <color theme="0" tint="-0.34998626667073579"/>
      </right>
      <top style="hair">
        <color theme="0" tint="-0.24994659260841701"/>
      </top>
      <bottom style="medium">
        <color theme="0" tint="-0.34998626667073579"/>
      </bottom>
      <diagonal/>
    </border>
    <border>
      <left/>
      <right/>
      <top style="hair">
        <color theme="0" tint="-0.34998626667073579"/>
      </top>
      <bottom/>
      <diagonal/>
    </border>
    <border>
      <left style="medium">
        <color theme="0" tint="-0.34998626667073579"/>
      </left>
      <right/>
      <top style="hair">
        <color theme="0" tint="-0.34998626667073579"/>
      </top>
      <bottom/>
      <diagonal/>
    </border>
    <border>
      <left/>
      <right style="medium">
        <color theme="0" tint="-0.34998626667073579"/>
      </right>
      <top style="hair">
        <color theme="0" tint="-0.34998626667073579"/>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style="hair">
        <color theme="0" tint="-0.34998626667073579"/>
      </bottom>
      <diagonal/>
    </border>
    <border>
      <left/>
      <right/>
      <top/>
      <bottom style="hair">
        <color theme="0" tint="-0.34998626667073579"/>
      </bottom>
      <diagonal/>
    </border>
    <border>
      <left/>
      <right style="medium">
        <color theme="0" tint="-0.34998626667073579"/>
      </right>
      <top/>
      <bottom style="hair">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thin">
        <color indexed="64"/>
      </left>
      <right/>
      <top/>
      <bottom style="thin">
        <color indexed="64"/>
      </bottom>
      <diagonal/>
    </border>
    <border>
      <left/>
      <right style="thin">
        <color theme="1" tint="0.499984740745262"/>
      </right>
      <top style="hair">
        <color theme="1" tint="0.499984740745262"/>
      </top>
      <bottom style="medium">
        <color theme="0" tint="-0.34998626667073579"/>
      </bottom>
      <diagonal/>
    </border>
    <border>
      <left style="thin">
        <color theme="1" tint="0.499984740745262"/>
      </left>
      <right style="thin">
        <color theme="1" tint="0.499984740745262"/>
      </right>
      <top style="hair">
        <color theme="1" tint="0.499984740745262"/>
      </top>
      <bottom style="medium">
        <color theme="0" tint="-0.3499862666707357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theme="0" tint="-0.34998626667073579"/>
      </top>
      <bottom style="hair">
        <color indexed="64"/>
      </bottom>
      <diagonal/>
    </border>
    <border>
      <left style="thin">
        <color indexed="64"/>
      </left>
      <right style="thin">
        <color indexed="64"/>
      </right>
      <top style="hair">
        <color indexed="64"/>
      </top>
      <bottom style="medium">
        <color theme="0" tint="-0.34998626667073579"/>
      </bottom>
      <diagonal/>
    </border>
  </borders>
  <cellStyleXfs count="8">
    <xf numFmtId="0" fontId="0" fillId="0" borderId="0"/>
    <xf numFmtId="0" fontId="2" fillId="0" borderId="0"/>
    <xf numFmtId="0" fontId="2" fillId="0" borderId="0"/>
    <xf numFmtId="43" fontId="3" fillId="0" borderId="0" applyFont="0" applyFill="0" applyBorder="0" applyAlignment="0" applyProtection="0"/>
    <xf numFmtId="0" fontId="1" fillId="0" borderId="0"/>
    <xf numFmtId="0" fontId="1" fillId="0" borderId="0"/>
    <xf numFmtId="0" fontId="4" fillId="0" borderId="0"/>
    <xf numFmtId="0" fontId="6" fillId="6" borderId="10" applyNumberFormat="0" applyAlignment="0" applyProtection="0"/>
  </cellStyleXfs>
  <cellXfs count="297">
    <xf numFmtId="0" fontId="0" fillId="0" borderId="0" xfId="0"/>
    <xf numFmtId="0" fontId="0" fillId="0" borderId="9" xfId="0" applyBorder="1"/>
    <xf numFmtId="0" fontId="0" fillId="2" borderId="9" xfId="0" applyFill="1" applyBorder="1"/>
    <xf numFmtId="0" fontId="5" fillId="2" borderId="9" xfId="0" applyFont="1" applyFill="1" applyBorder="1"/>
    <xf numFmtId="49" fontId="0" fillId="2" borderId="9" xfId="0" applyNumberFormat="1" applyFill="1" applyBorder="1"/>
    <xf numFmtId="0" fontId="7" fillId="2" borderId="0" xfId="0" applyFont="1" applyFill="1"/>
    <xf numFmtId="0" fontId="9" fillId="2" borderId="0" xfId="1" applyFont="1" applyFill="1" applyAlignment="1">
      <alignment horizontal="center" vertical="center" wrapText="1"/>
    </xf>
    <xf numFmtId="0" fontId="12" fillId="2" borderId="0" xfId="0" applyFont="1" applyFill="1" applyAlignment="1">
      <alignment vertical="center"/>
    </xf>
    <xf numFmtId="0" fontId="12" fillId="2" borderId="0" xfId="0" applyFont="1" applyFill="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12" fillId="0" borderId="0" xfId="0" applyFont="1"/>
    <xf numFmtId="0" fontId="11" fillId="4" borderId="6" xfId="0" applyFont="1" applyFill="1" applyBorder="1" applyAlignment="1">
      <alignment horizontal="center" vertical="center"/>
    </xf>
    <xf numFmtId="0" fontId="11" fillId="4" borderId="6" xfId="0" applyFont="1" applyFill="1" applyBorder="1" applyAlignment="1">
      <alignment horizontal="center" vertical="center" wrapText="1"/>
    </xf>
    <xf numFmtId="0" fontId="15" fillId="2" borderId="1" xfId="0" applyFont="1" applyFill="1" applyBorder="1" applyAlignment="1">
      <alignment horizontal="center" vertical="center"/>
    </xf>
    <xf numFmtId="0" fontId="11" fillId="5" borderId="5" xfId="0" applyFont="1" applyFill="1" applyBorder="1" applyAlignment="1">
      <alignment horizontal="center" vertical="center"/>
    </xf>
    <xf numFmtId="0" fontId="12" fillId="2" borderId="20" xfId="0" applyFont="1" applyFill="1" applyBorder="1" applyAlignment="1">
      <alignment horizontal="center" vertical="center"/>
    </xf>
    <xf numFmtId="0" fontId="0" fillId="0" borderId="0" xfId="0" applyAlignment="1">
      <alignment vertical="center"/>
    </xf>
    <xf numFmtId="0" fontId="12" fillId="0" borderId="11" xfId="0" applyFont="1" applyBorder="1"/>
    <xf numFmtId="0" fontId="12" fillId="0" borderId="28" xfId="0" applyFont="1" applyBorder="1"/>
    <xf numFmtId="0" fontId="12" fillId="0" borderId="29" xfId="0" applyFont="1" applyBorder="1"/>
    <xf numFmtId="0" fontId="12" fillId="0" borderId="13" xfId="0" applyFont="1" applyBorder="1"/>
    <xf numFmtId="0" fontId="16" fillId="0" borderId="13" xfId="0" applyFont="1" applyBorder="1" applyAlignment="1">
      <alignment horizontal="center"/>
    </xf>
    <xf numFmtId="0" fontId="16" fillId="0" borderId="13"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7" fillId="2" borderId="0" xfId="0" applyFont="1" applyFill="1" applyBorder="1"/>
    <xf numFmtId="0" fontId="8" fillId="2" borderId="0" xfId="1" applyFont="1" applyFill="1" applyBorder="1" applyAlignment="1">
      <alignment vertical="center" wrapText="1"/>
    </xf>
    <xf numFmtId="0" fontId="9" fillId="2" borderId="0" xfId="1" applyFont="1" applyFill="1" applyBorder="1" applyAlignment="1">
      <alignment vertical="center" wrapText="1"/>
    </xf>
    <xf numFmtId="0" fontId="8" fillId="2" borderId="0" xfId="1"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xf numFmtId="0" fontId="9" fillId="2" borderId="0" xfId="1" applyFont="1" applyFill="1" applyBorder="1" applyAlignment="1">
      <alignment horizontal="center" vertical="center" wrapText="1"/>
    </xf>
    <xf numFmtId="0" fontId="9" fillId="2" borderId="0" xfId="1" applyFont="1" applyFill="1" applyBorder="1" applyAlignment="1">
      <alignment horizontal="center" vertical="center" wrapText="1"/>
    </xf>
    <xf numFmtId="2" fontId="10" fillId="2" borderId="0" xfId="2" applyNumberFormat="1" applyFont="1" applyFill="1" applyBorder="1" applyAlignment="1">
      <alignment horizontal="center" vertical="center" wrapText="1"/>
    </xf>
    <xf numFmtId="0" fontId="21" fillId="2" borderId="0" xfId="0" applyFont="1" applyFill="1" applyAlignment="1">
      <alignment horizontal="center" vertical="center"/>
    </xf>
    <xf numFmtId="0" fontId="12" fillId="2" borderId="95" xfId="0" applyFont="1" applyFill="1" applyBorder="1" applyAlignment="1">
      <alignment horizontal="center" vertical="center"/>
    </xf>
    <xf numFmtId="0" fontId="12" fillId="2" borderId="96" xfId="0" applyFont="1" applyFill="1" applyBorder="1" applyAlignment="1">
      <alignment horizontal="center" vertical="center"/>
    </xf>
    <xf numFmtId="0" fontId="12" fillId="2" borderId="97" xfId="0" applyFont="1" applyFill="1" applyBorder="1" applyAlignment="1">
      <alignment horizontal="center" vertical="center"/>
    </xf>
    <xf numFmtId="0" fontId="12" fillId="2" borderId="98" xfId="0" applyFont="1" applyFill="1" applyBorder="1" applyAlignment="1">
      <alignment horizontal="center" vertical="center"/>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164" fontId="18" fillId="11" borderId="48" xfId="2" applyNumberFormat="1" applyFont="1" applyFill="1" applyBorder="1" applyAlignment="1">
      <alignment horizontal="center" vertical="center" textRotation="90" wrapText="1"/>
    </xf>
    <xf numFmtId="0" fontId="20" fillId="2" borderId="0" xfId="1" applyFont="1" applyFill="1" applyBorder="1" applyAlignment="1">
      <alignment vertical="center" wrapText="1"/>
    </xf>
    <xf numFmtId="0" fontId="20" fillId="2" borderId="92" xfId="1" applyFont="1" applyFill="1" applyBorder="1" applyAlignment="1">
      <alignment vertical="center" wrapText="1"/>
    </xf>
    <xf numFmtId="0" fontId="9" fillId="2" borderId="12" xfId="1" applyFont="1" applyFill="1" applyBorder="1" applyAlignment="1">
      <alignment vertical="center" wrapText="1"/>
    </xf>
    <xf numFmtId="0" fontId="9" fillId="2" borderId="30" xfId="1" applyFont="1" applyFill="1" applyBorder="1" applyAlignment="1">
      <alignment vertical="center" wrapText="1"/>
    </xf>
    <xf numFmtId="0" fontId="9" fillId="2" borderId="31" xfId="1" applyFont="1" applyFill="1" applyBorder="1" applyAlignment="1">
      <alignment vertical="center" wrapText="1"/>
    </xf>
    <xf numFmtId="0" fontId="0" fillId="2" borderId="0" xfId="0" applyFill="1"/>
    <xf numFmtId="0" fontId="0" fillId="2" borderId="9" xfId="0" quotePrefix="1" applyFill="1" applyBorder="1"/>
    <xf numFmtId="0" fontId="7" fillId="2" borderId="0" xfId="0" applyFont="1" applyFill="1" applyBorder="1" applyAlignment="1"/>
    <xf numFmtId="0" fontId="7" fillId="2" borderId="129" xfId="0" applyFont="1" applyFill="1" applyBorder="1" applyAlignment="1">
      <alignment horizontal="center"/>
    </xf>
    <xf numFmtId="0" fontId="7" fillId="2" borderId="45" xfId="0" applyFont="1" applyFill="1" applyBorder="1" applyAlignment="1">
      <alignment horizontal="center"/>
    </xf>
    <xf numFmtId="0" fontId="7" fillId="2" borderId="125" xfId="0" applyFont="1" applyFill="1" applyBorder="1" applyAlignment="1">
      <alignment horizontal="center"/>
    </xf>
    <xf numFmtId="0" fontId="22" fillId="2" borderId="0" xfId="0" applyFont="1" applyFill="1" applyAlignment="1">
      <alignment horizontal="center" vertical="center"/>
    </xf>
    <xf numFmtId="0" fontId="0" fillId="2" borderId="0" xfId="0" applyFont="1" applyFill="1"/>
    <xf numFmtId="0" fontId="24" fillId="4" borderId="30" xfId="1" applyFont="1" applyFill="1" applyBorder="1" applyAlignment="1">
      <alignment horizontal="left" vertical="center"/>
    </xf>
    <xf numFmtId="0" fontId="27" fillId="2" borderId="0" xfId="1" applyFont="1" applyFill="1" applyAlignment="1">
      <alignment horizontal="center" vertical="center" wrapText="1"/>
    </xf>
    <xf numFmtId="0" fontId="24" fillId="4" borderId="1" xfId="1" applyFont="1" applyFill="1" applyBorder="1" applyAlignment="1">
      <alignment horizontal="left" vertical="center"/>
    </xf>
    <xf numFmtId="0" fontId="24" fillId="4" borderId="1" xfId="1" applyFont="1" applyFill="1" applyBorder="1" applyAlignment="1">
      <alignment horizontal="center" vertical="center"/>
    </xf>
    <xf numFmtId="0" fontId="24" fillId="4" borderId="59" xfId="1" applyFont="1" applyFill="1" applyBorder="1" applyAlignment="1">
      <alignment horizontal="center" vertical="center"/>
    </xf>
    <xf numFmtId="0" fontId="26" fillId="2" borderId="87" xfId="0" applyFont="1" applyFill="1" applyBorder="1" applyAlignment="1" applyProtection="1">
      <alignment horizontal="center" vertical="center"/>
      <protection locked="0"/>
    </xf>
    <xf numFmtId="0" fontId="26" fillId="2" borderId="88" xfId="0" applyFont="1" applyFill="1" applyBorder="1" applyAlignment="1" applyProtection="1">
      <alignment horizontal="center" vertical="center"/>
      <protection locked="0"/>
    </xf>
    <xf numFmtId="0" fontId="26" fillId="2" borderId="89" xfId="0" applyFont="1" applyFill="1" applyBorder="1" applyAlignment="1" applyProtection="1">
      <alignment horizontal="center" vertical="center"/>
      <protection locked="0"/>
    </xf>
    <xf numFmtId="0" fontId="24" fillId="4" borderId="90" xfId="1" applyFont="1" applyFill="1" applyBorder="1" applyAlignment="1">
      <alignment vertical="center"/>
    </xf>
    <xf numFmtId="0" fontId="24" fillId="4" borderId="57" xfId="1" applyFont="1" applyFill="1" applyBorder="1" applyAlignment="1">
      <alignment vertical="center"/>
    </xf>
    <xf numFmtId="0" fontId="24" fillId="4" borderId="58" xfId="1" applyFont="1" applyFill="1" applyBorder="1" applyAlignment="1">
      <alignment vertical="center"/>
    </xf>
    <xf numFmtId="0" fontId="24" fillId="4" borderId="91" xfId="1" applyFont="1" applyFill="1" applyBorder="1" applyAlignment="1">
      <alignment vertical="center"/>
    </xf>
    <xf numFmtId="0" fontId="24" fillId="4" borderId="92" xfId="1" applyFont="1" applyFill="1" applyBorder="1" applyAlignment="1">
      <alignment vertical="center"/>
    </xf>
    <xf numFmtId="0" fontId="24" fillId="4" borderId="93" xfId="1" applyFont="1" applyFill="1" applyBorder="1" applyAlignment="1">
      <alignment vertical="center"/>
    </xf>
    <xf numFmtId="2" fontId="24" fillId="2" borderId="0" xfId="2" applyNumberFormat="1" applyFont="1" applyFill="1" applyBorder="1" applyAlignment="1">
      <alignment horizontal="center" vertical="center" wrapText="1"/>
    </xf>
    <xf numFmtId="0" fontId="24" fillId="4" borderId="55" xfId="2" applyFont="1" applyFill="1" applyBorder="1" applyAlignment="1">
      <alignment horizontal="center" vertical="top" wrapText="1"/>
    </xf>
    <xf numFmtId="0" fontId="24" fillId="4" borderId="139" xfId="2" applyFont="1" applyFill="1" applyBorder="1" applyAlignment="1">
      <alignment horizontal="center" vertical="center" wrapText="1"/>
    </xf>
    <xf numFmtId="0" fontId="24" fillId="4" borderId="55" xfId="2" applyFont="1" applyFill="1" applyBorder="1" applyAlignment="1">
      <alignment horizontal="center" vertical="center" wrapText="1"/>
    </xf>
    <xf numFmtId="0" fontId="24" fillId="7" borderId="55" xfId="2"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4" fillId="5" borderId="48" xfId="2" applyFont="1" applyFill="1" applyBorder="1" applyAlignment="1">
      <alignment horizontal="center" vertical="center" wrapText="1"/>
    </xf>
    <xf numFmtId="0" fontId="26" fillId="2" borderId="61" xfId="0" applyFont="1" applyFill="1" applyBorder="1" applyAlignment="1">
      <alignment horizontal="center" vertical="center"/>
    </xf>
    <xf numFmtId="0" fontId="26" fillId="2" borderId="62" xfId="0" applyNumberFormat="1" applyFont="1" applyFill="1" applyBorder="1" applyAlignment="1" applyProtection="1">
      <alignment horizontal="center" vertical="center" wrapText="1"/>
      <protection locked="0"/>
    </xf>
    <xf numFmtId="0" fontId="26" fillId="2" borderId="101" xfId="0" applyFont="1" applyFill="1" applyBorder="1" applyAlignment="1" applyProtection="1">
      <alignment horizontal="center" vertical="center"/>
      <protection locked="0"/>
    </xf>
    <xf numFmtId="0" fontId="26" fillId="2" borderId="63" xfId="0" applyFont="1" applyFill="1" applyBorder="1" applyAlignment="1" applyProtection="1">
      <alignment horizontal="center" vertical="center" wrapText="1"/>
      <protection locked="0"/>
    </xf>
    <xf numFmtId="0" fontId="1" fillId="2" borderId="63" xfId="0" applyFont="1" applyFill="1" applyBorder="1" applyAlignment="1" applyProtection="1">
      <alignment horizontal="center" vertical="center"/>
      <protection locked="0"/>
    </xf>
    <xf numFmtId="0" fontId="26" fillId="2" borderId="63" xfId="0" applyFont="1" applyFill="1" applyBorder="1" applyAlignment="1" applyProtection="1">
      <alignment horizontal="center" vertical="center"/>
      <protection locked="0"/>
    </xf>
    <xf numFmtId="0" fontId="26" fillId="2" borderId="63" xfId="0" applyFont="1" applyFill="1" applyBorder="1" applyAlignment="1" applyProtection="1">
      <alignment horizontal="center" vertical="center"/>
    </xf>
    <xf numFmtId="0" fontId="26" fillId="2" borderId="141" xfId="0" applyFont="1" applyFill="1" applyBorder="1" applyAlignment="1" applyProtection="1">
      <alignment horizontal="center" vertical="center" wrapText="1"/>
      <protection locked="0"/>
    </xf>
    <xf numFmtId="0" fontId="26" fillId="2" borderId="63" xfId="0" applyFont="1" applyFill="1" applyBorder="1" applyAlignment="1">
      <alignment horizontal="center" vertical="center" wrapText="1"/>
    </xf>
    <xf numFmtId="0" fontId="26" fillId="2" borderId="63" xfId="0" applyFont="1" applyFill="1" applyBorder="1" applyAlignment="1">
      <alignment horizontal="center" vertical="center"/>
    </xf>
    <xf numFmtId="0" fontId="26" fillId="2" borderId="64" xfId="0" applyFont="1" applyFill="1" applyBorder="1" applyAlignment="1" applyProtection="1">
      <alignment horizontal="center" vertical="center"/>
      <protection locked="0"/>
    </xf>
    <xf numFmtId="0" fontId="26" fillId="2" borderId="0" xfId="0" applyFont="1" applyFill="1" applyBorder="1" applyAlignment="1">
      <alignment horizontal="center" vertical="center" wrapText="1"/>
    </xf>
    <xf numFmtId="0" fontId="26" fillId="2" borderId="75" xfId="0" applyFont="1" applyFill="1" applyBorder="1" applyAlignment="1" applyProtection="1">
      <alignment horizontal="center" vertical="center" wrapText="1"/>
      <protection locked="0"/>
    </xf>
    <xf numFmtId="0" fontId="26" fillId="2" borderId="76" xfId="0" applyFont="1" applyFill="1" applyBorder="1" applyAlignment="1" applyProtection="1">
      <alignment horizontal="center" vertical="center" wrapText="1"/>
      <protection locked="0"/>
    </xf>
    <xf numFmtId="0" fontId="26" fillId="2" borderId="76" xfId="0" applyFont="1" applyFill="1" applyBorder="1" applyAlignment="1">
      <alignment horizontal="center" vertical="center" wrapText="1"/>
    </xf>
    <xf numFmtId="0" fontId="26" fillId="2" borderId="76" xfId="0" applyFont="1" applyFill="1" applyBorder="1" applyAlignment="1">
      <alignment horizontal="center" vertical="center"/>
    </xf>
    <xf numFmtId="0" fontId="26" fillId="2" borderId="77" xfId="0" applyFont="1" applyFill="1" applyBorder="1" applyAlignment="1" applyProtection="1">
      <alignment horizontal="center" vertical="center" wrapText="1"/>
      <protection locked="0"/>
    </xf>
    <xf numFmtId="0" fontId="26" fillId="2" borderId="106" xfId="0" applyFont="1" applyFill="1" applyBorder="1" applyAlignment="1" applyProtection="1">
      <alignment horizontal="center" vertical="center"/>
      <protection locked="0"/>
    </xf>
    <xf numFmtId="0" fontId="26" fillId="2" borderId="104" xfId="0" applyFont="1" applyFill="1" applyBorder="1" applyAlignment="1" applyProtection="1">
      <alignment horizontal="center" vertical="center" wrapText="1"/>
      <protection locked="0"/>
    </xf>
    <xf numFmtId="0" fontId="26" fillId="2" borderId="95" xfId="0" applyFont="1" applyFill="1" applyBorder="1" applyAlignment="1" applyProtection="1">
      <alignment horizontal="center" vertical="center"/>
      <protection locked="0"/>
    </xf>
    <xf numFmtId="0" fontId="37" fillId="2" borderId="95" xfId="1" applyFont="1" applyFill="1" applyBorder="1" applyAlignment="1" applyProtection="1">
      <alignment horizontal="center" vertical="center" wrapText="1"/>
      <protection locked="0"/>
    </xf>
    <xf numFmtId="0" fontId="26" fillId="2" borderId="95" xfId="0" applyFont="1" applyFill="1" applyBorder="1" applyAlignment="1" applyProtection="1">
      <alignment horizontal="center" vertical="center" wrapText="1"/>
      <protection locked="0"/>
    </xf>
    <xf numFmtId="0" fontId="26" fillId="2" borderId="65" xfId="0" applyFont="1" applyFill="1" applyBorder="1" applyAlignment="1">
      <alignment horizontal="center" vertical="center"/>
    </xf>
    <xf numFmtId="0" fontId="26" fillId="2" borderId="66" xfId="0" applyNumberFormat="1" applyFont="1" applyFill="1" applyBorder="1" applyAlignment="1" applyProtection="1">
      <alignment horizontal="center" vertical="center" wrapText="1"/>
      <protection locked="0"/>
    </xf>
    <xf numFmtId="0" fontId="26" fillId="2" borderId="67" xfId="0" applyNumberFormat="1" applyFont="1" applyFill="1" applyBorder="1" applyAlignment="1" applyProtection="1">
      <alignment horizontal="center" vertical="center" wrapText="1"/>
      <protection locked="0"/>
    </xf>
    <xf numFmtId="0" fontId="26" fillId="2" borderId="102" xfId="0" applyFont="1" applyFill="1" applyBorder="1" applyAlignment="1" applyProtection="1">
      <alignment horizontal="center" vertical="center"/>
      <protection locked="0"/>
    </xf>
    <xf numFmtId="0" fontId="26" fillId="2" borderId="66" xfId="0" applyFont="1" applyFill="1" applyBorder="1" applyAlignment="1" applyProtection="1">
      <alignment horizontal="center" vertical="center" wrapText="1"/>
      <protection locked="0"/>
    </xf>
    <xf numFmtId="0" fontId="1" fillId="2" borderId="66" xfId="0" applyFont="1" applyFill="1" applyBorder="1" applyAlignment="1" applyProtection="1">
      <alignment horizontal="center" vertical="center"/>
      <protection locked="0"/>
    </xf>
    <xf numFmtId="0" fontId="26" fillId="2" borderId="66" xfId="0" applyFont="1" applyFill="1" applyBorder="1" applyAlignment="1" applyProtection="1">
      <alignment horizontal="center" vertical="center"/>
      <protection locked="0"/>
    </xf>
    <xf numFmtId="0" fontId="26" fillId="2" borderId="66" xfId="0" applyFont="1" applyFill="1" applyBorder="1" applyAlignment="1" applyProtection="1">
      <alignment horizontal="center" vertical="center"/>
    </xf>
    <xf numFmtId="0" fontId="26" fillId="2" borderId="140" xfId="0" applyFont="1" applyFill="1" applyBorder="1" applyAlignment="1" applyProtection="1">
      <alignment horizontal="center" vertical="center" wrapText="1"/>
      <protection locked="0"/>
    </xf>
    <xf numFmtId="0" fontId="26" fillId="2" borderId="66" xfId="0" applyFont="1" applyFill="1" applyBorder="1" applyAlignment="1">
      <alignment horizontal="center" vertical="center" wrapText="1"/>
    </xf>
    <xf numFmtId="0" fontId="26" fillId="2" borderId="66" xfId="0" applyFont="1" applyFill="1" applyBorder="1" applyAlignment="1">
      <alignment horizontal="center" vertical="center"/>
    </xf>
    <xf numFmtId="0" fontId="26" fillId="2" borderId="68" xfId="0" applyFont="1" applyFill="1" applyBorder="1" applyAlignment="1" applyProtection="1">
      <alignment horizontal="center" vertical="center"/>
      <protection locked="0"/>
    </xf>
    <xf numFmtId="0" fontId="26" fillId="2" borderId="65" xfId="0" applyFont="1" applyFill="1" applyBorder="1" applyAlignment="1" applyProtection="1">
      <alignment horizontal="center" vertical="center" wrapText="1"/>
      <protection locked="0"/>
    </xf>
    <xf numFmtId="0" fontId="26" fillId="2" borderId="68" xfId="0" applyFont="1" applyFill="1" applyBorder="1" applyAlignment="1" applyProtection="1">
      <alignment horizontal="center" vertical="center" wrapText="1"/>
      <protection locked="0"/>
    </xf>
    <xf numFmtId="0" fontId="26" fillId="2" borderId="107" xfId="0" applyFont="1" applyFill="1" applyBorder="1" applyAlignment="1" applyProtection="1">
      <alignment horizontal="center" vertical="center"/>
      <protection locked="0"/>
    </xf>
    <xf numFmtId="0" fontId="26" fillId="2" borderId="105" xfId="0" applyFont="1" applyFill="1" applyBorder="1" applyAlignment="1" applyProtection="1">
      <alignment horizontal="center" vertical="center" wrapText="1"/>
      <protection locked="0"/>
    </xf>
    <xf numFmtId="0" fontId="26" fillId="2" borderId="97" xfId="0" applyFont="1" applyFill="1" applyBorder="1" applyAlignment="1" applyProtection="1">
      <alignment horizontal="center" vertical="center"/>
      <protection locked="0"/>
    </xf>
    <xf numFmtId="0" fontId="37" fillId="2" borderId="97" xfId="1" applyFont="1" applyFill="1" applyBorder="1" applyAlignment="1" applyProtection="1">
      <alignment horizontal="center" vertical="center" wrapText="1"/>
      <protection locked="0"/>
    </xf>
    <xf numFmtId="0" fontId="26" fillId="2" borderId="97" xfId="0" applyFont="1" applyFill="1" applyBorder="1" applyAlignment="1" applyProtection="1">
      <alignment horizontal="center" vertical="center" wrapText="1"/>
      <protection locked="0"/>
    </xf>
    <xf numFmtId="0" fontId="26" fillId="2" borderId="70" xfId="0" applyNumberFormat="1" applyFont="1" applyFill="1" applyBorder="1" applyAlignment="1" applyProtection="1">
      <alignment horizontal="center" vertical="center" wrapText="1"/>
      <protection locked="0"/>
    </xf>
    <xf numFmtId="0" fontId="26" fillId="2" borderId="71" xfId="0" applyNumberFormat="1" applyFont="1" applyFill="1" applyBorder="1" applyAlignment="1" applyProtection="1">
      <alignment horizontal="center" vertical="center" wrapText="1"/>
      <protection locked="0"/>
    </xf>
    <xf numFmtId="0" fontId="26" fillId="2" borderId="103" xfId="0" applyFont="1" applyFill="1" applyBorder="1" applyAlignment="1" applyProtection="1">
      <alignment horizontal="center" vertical="center"/>
      <protection locked="0"/>
    </xf>
    <xf numFmtId="0" fontId="26" fillId="2" borderId="70" xfId="0" applyFont="1" applyFill="1" applyBorder="1" applyAlignment="1" applyProtection="1">
      <alignment horizontal="center" vertical="center" wrapText="1"/>
      <protection locked="0"/>
    </xf>
    <xf numFmtId="0" fontId="1" fillId="2" borderId="70" xfId="0" applyFont="1" applyFill="1" applyBorder="1" applyAlignment="1" applyProtection="1">
      <alignment horizontal="center" vertical="center"/>
      <protection locked="0"/>
    </xf>
    <xf numFmtId="0" fontId="26" fillId="2" borderId="70" xfId="0" applyFont="1" applyFill="1" applyBorder="1" applyAlignment="1" applyProtection="1">
      <alignment horizontal="center" vertical="center"/>
      <protection locked="0"/>
    </xf>
    <xf numFmtId="0" fontId="26" fillId="2" borderId="70" xfId="0" applyFont="1" applyFill="1" applyBorder="1" applyAlignment="1" applyProtection="1">
      <alignment horizontal="center" vertical="center"/>
    </xf>
    <xf numFmtId="0" fontId="26" fillId="2" borderId="142" xfId="0" applyFont="1" applyFill="1" applyBorder="1" applyAlignment="1" applyProtection="1">
      <alignment horizontal="center" vertical="center" wrapText="1"/>
      <protection locked="0"/>
    </xf>
    <xf numFmtId="0" fontId="26" fillId="2" borderId="70" xfId="0" applyFont="1" applyFill="1" applyBorder="1" applyAlignment="1">
      <alignment horizontal="center" vertical="center" wrapText="1"/>
    </xf>
    <xf numFmtId="0" fontId="26" fillId="2" borderId="70" xfId="0" applyFont="1" applyFill="1" applyBorder="1" applyAlignment="1">
      <alignment horizontal="center" vertical="center"/>
    </xf>
    <xf numFmtId="0" fontId="26" fillId="2" borderId="72" xfId="0" applyFont="1" applyFill="1" applyBorder="1" applyAlignment="1" applyProtection="1">
      <alignment horizontal="center" vertical="center"/>
      <protection locked="0"/>
    </xf>
    <xf numFmtId="0" fontId="26" fillId="2" borderId="69" xfId="0" applyFont="1" applyFill="1" applyBorder="1" applyAlignment="1" applyProtection="1">
      <alignment horizontal="center" vertical="center" wrapText="1"/>
      <protection locked="0"/>
    </xf>
    <xf numFmtId="0" fontId="26" fillId="2" borderId="72" xfId="0" applyFont="1" applyFill="1" applyBorder="1" applyAlignment="1" applyProtection="1">
      <alignment horizontal="center" vertical="center" wrapText="1"/>
      <protection locked="0"/>
    </xf>
    <xf numFmtId="0" fontId="26" fillId="2" borderId="108" xfId="0" applyFont="1" applyFill="1" applyBorder="1" applyAlignment="1" applyProtection="1">
      <alignment horizontal="center" vertical="center"/>
      <protection locked="0"/>
    </xf>
    <xf numFmtId="0" fontId="26" fillId="2" borderId="126" xfId="0" applyFont="1" applyFill="1" applyBorder="1" applyAlignment="1" applyProtection="1">
      <alignment horizontal="center" vertical="center" wrapText="1"/>
      <protection locked="0"/>
    </xf>
    <xf numFmtId="0" fontId="26" fillId="2" borderId="127" xfId="0" applyFont="1" applyFill="1" applyBorder="1" applyAlignment="1" applyProtection="1">
      <alignment horizontal="center" vertical="center"/>
      <protection locked="0"/>
    </xf>
    <xf numFmtId="0" fontId="37" fillId="2" borderId="127" xfId="1" applyFont="1" applyFill="1" applyBorder="1" applyAlignment="1" applyProtection="1">
      <alignment horizontal="center" vertical="center" wrapText="1"/>
      <protection locked="0"/>
    </xf>
    <xf numFmtId="0" fontId="26" fillId="2" borderId="127" xfId="0" applyFont="1" applyFill="1" applyBorder="1" applyAlignment="1" applyProtection="1">
      <alignment horizontal="center" vertical="center" wrapText="1"/>
      <protection locked="0"/>
    </xf>
    <xf numFmtId="0" fontId="26" fillId="2" borderId="0" xfId="0" applyFont="1" applyFill="1" applyBorder="1" applyAlignment="1">
      <alignment vertical="center"/>
    </xf>
    <xf numFmtId="0" fontId="26"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7" fillId="2" borderId="0" xfId="1" applyFont="1" applyFill="1" applyBorder="1" applyAlignment="1">
      <alignment horizontal="center" vertical="center" wrapText="1"/>
    </xf>
    <xf numFmtId="0" fontId="1" fillId="2" borderId="0" xfId="0" applyFont="1" applyFill="1"/>
    <xf numFmtId="0" fontId="1" fillId="2" borderId="0" xfId="0" applyFont="1" applyFill="1" applyBorder="1"/>
    <xf numFmtId="0" fontId="7" fillId="2" borderId="128" xfId="0" applyFont="1" applyFill="1" applyBorder="1" applyAlignment="1">
      <alignment horizontal="center"/>
    </xf>
    <xf numFmtId="0" fontId="7" fillId="2" borderId="133" xfId="0" applyFont="1" applyFill="1" applyBorder="1" applyAlignment="1">
      <alignment horizontal="center" vertical="center"/>
    </xf>
    <xf numFmtId="0" fontId="7" fillId="2" borderId="134" xfId="0" applyFont="1" applyFill="1" applyBorder="1" applyAlignment="1">
      <alignment horizontal="center" vertical="center"/>
    </xf>
    <xf numFmtId="0" fontId="7" fillId="2" borderId="135" xfId="0" applyFont="1" applyFill="1" applyBorder="1" applyAlignment="1">
      <alignment horizontal="center" vertical="center"/>
    </xf>
    <xf numFmtId="0" fontId="16" fillId="2" borderId="128" xfId="0" applyFont="1" applyFill="1" applyBorder="1" applyAlignment="1">
      <alignment horizontal="center"/>
    </xf>
    <xf numFmtId="0" fontId="7" fillId="2" borderId="128"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4" fillId="4" borderId="55" xfId="2" applyFont="1" applyFill="1" applyBorder="1" applyAlignment="1">
      <alignment horizontal="center" vertical="center" wrapText="1"/>
    </xf>
    <xf numFmtId="0" fontId="24" fillId="4" borderId="139" xfId="2" applyFont="1" applyFill="1" applyBorder="1" applyAlignment="1">
      <alignment horizontal="center" vertical="center" wrapText="1"/>
    </xf>
    <xf numFmtId="0" fontId="24" fillId="4" borderId="94" xfId="2"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4" fillId="7" borderId="55" xfId="2" applyFont="1" applyFill="1" applyBorder="1" applyAlignment="1">
      <alignment horizontal="center" vertical="center" wrapText="1"/>
    </xf>
    <xf numFmtId="0" fontId="24" fillId="5" borderId="48" xfId="2" applyFont="1" applyFill="1" applyBorder="1" applyAlignment="1">
      <alignment horizontal="center" vertical="center" wrapText="1"/>
    </xf>
    <xf numFmtId="0" fontId="29" fillId="5" borderId="48" xfId="0" applyFont="1" applyFill="1" applyBorder="1" applyAlignment="1">
      <alignment horizontal="center" vertical="center" wrapText="1"/>
    </xf>
    <xf numFmtId="2" fontId="24" fillId="7" borderId="55" xfId="2" applyNumberFormat="1" applyFont="1" applyFill="1" applyBorder="1" applyAlignment="1">
      <alignment horizontal="center" vertical="center" wrapText="1"/>
    </xf>
    <xf numFmtId="2" fontId="24" fillId="4" borderId="94" xfId="2" applyNumberFormat="1" applyFont="1" applyFill="1" applyBorder="1" applyAlignment="1">
      <alignment horizontal="center" vertical="center" wrapText="1"/>
    </xf>
    <xf numFmtId="2" fontId="24" fillId="4" borderId="5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0" fillId="11" borderId="48" xfId="2" applyFont="1" applyFill="1" applyBorder="1" applyAlignment="1">
      <alignment horizontal="center" vertical="center" wrapText="1"/>
    </xf>
    <xf numFmtId="164" fontId="10" fillId="11" borderId="48" xfId="2" applyNumberFormat="1" applyFont="1" applyFill="1" applyBorder="1" applyAlignment="1">
      <alignment horizontal="center" vertical="center" wrapText="1"/>
    </xf>
    <xf numFmtId="0" fontId="19" fillId="9" borderId="56" xfId="1" applyFont="1" applyFill="1" applyBorder="1" applyAlignment="1">
      <alignment horizontal="center" vertical="center" wrapText="1"/>
    </xf>
    <xf numFmtId="0" fontId="19" fillId="9" borderId="57" xfId="1" applyFont="1" applyFill="1" applyBorder="1" applyAlignment="1">
      <alignment horizontal="center" vertical="center" wrapText="1"/>
    </xf>
    <xf numFmtId="0" fontId="19" fillId="9" borderId="58" xfId="1" applyFont="1" applyFill="1" applyBorder="1" applyAlignment="1">
      <alignment horizontal="center" vertical="center" wrapText="1"/>
    </xf>
    <xf numFmtId="0" fontId="19" fillId="9" borderId="73" xfId="1" applyFont="1" applyFill="1" applyBorder="1" applyAlignment="1">
      <alignment horizontal="center" vertical="center" wrapText="1"/>
    </xf>
    <xf numFmtId="0" fontId="19" fillId="9" borderId="0" xfId="1" applyFont="1" applyFill="1" applyBorder="1" applyAlignment="1">
      <alignment horizontal="center" vertical="center" wrapText="1"/>
    </xf>
    <xf numFmtId="0" fontId="19" fillId="9" borderId="74" xfId="1" applyFont="1" applyFill="1" applyBorder="1" applyAlignment="1">
      <alignment horizontal="center" vertical="center" wrapText="1"/>
    </xf>
    <xf numFmtId="0" fontId="19" fillId="8" borderId="49" xfId="1" applyFont="1" applyFill="1" applyBorder="1" applyAlignment="1">
      <alignment horizontal="center" vertical="center" wrapText="1"/>
    </xf>
    <xf numFmtId="0" fontId="19" fillId="8" borderId="50" xfId="1" applyFont="1" applyFill="1" applyBorder="1" applyAlignment="1">
      <alignment horizontal="center" vertical="center" wrapText="1"/>
    </xf>
    <xf numFmtId="0" fontId="19" fillId="8" borderId="51" xfId="1" applyFont="1" applyFill="1" applyBorder="1" applyAlignment="1">
      <alignment horizontal="center" vertical="center" wrapText="1"/>
    </xf>
    <xf numFmtId="0" fontId="19" fillId="8" borderId="52" xfId="1" applyFont="1" applyFill="1" applyBorder="1" applyAlignment="1">
      <alignment horizontal="center" vertical="center" wrapText="1"/>
    </xf>
    <xf numFmtId="0" fontId="19" fillId="8" borderId="53" xfId="1" applyFont="1" applyFill="1" applyBorder="1" applyAlignment="1">
      <alignment horizontal="center" vertical="center" wrapText="1"/>
    </xf>
    <xf numFmtId="0" fontId="19" fillId="8" borderId="54"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125"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6" fillId="2" borderId="66" xfId="0" applyFont="1" applyFill="1" applyBorder="1" applyAlignment="1" applyProtection="1">
      <alignment horizontal="center" vertical="center"/>
      <protection locked="0"/>
    </xf>
    <xf numFmtId="0" fontId="28" fillId="4" borderId="55" xfId="2" applyFont="1" applyFill="1" applyBorder="1" applyAlignment="1">
      <alignment horizontal="center" vertical="center" wrapText="1"/>
    </xf>
    <xf numFmtId="0" fontId="24" fillId="4" borderId="80" xfId="1" applyFont="1" applyFill="1" applyBorder="1" applyAlignment="1">
      <alignment horizontal="left" vertical="center" wrapText="1"/>
    </xf>
    <xf numFmtId="0" fontId="24" fillId="4" borderId="40" xfId="1" applyFont="1" applyFill="1" applyBorder="1" applyAlignment="1">
      <alignment horizontal="left" vertical="center" wrapText="1"/>
    </xf>
    <xf numFmtId="0" fontId="24" fillId="4" borderId="41" xfId="1" applyFont="1" applyFill="1" applyBorder="1" applyAlignment="1">
      <alignment horizontal="left" vertical="center" wrapText="1"/>
    </xf>
    <xf numFmtId="0" fontId="20" fillId="10" borderId="0" xfId="1" applyFont="1" applyFill="1" applyBorder="1" applyAlignment="1">
      <alignment horizontal="center" vertical="center" wrapText="1"/>
    </xf>
    <xf numFmtId="0" fontId="20" fillId="10" borderId="92" xfId="1" applyFont="1" applyFill="1" applyBorder="1" applyAlignment="1">
      <alignment horizontal="center" vertical="center" wrapText="1"/>
    </xf>
    <xf numFmtId="0" fontId="24" fillId="4" borderId="56" xfId="2" applyFont="1" applyFill="1" applyBorder="1" applyAlignment="1">
      <alignment horizontal="center" vertical="top" wrapText="1"/>
    </xf>
    <xf numFmtId="0" fontId="24" fillId="4" borderId="58" xfId="2" applyFont="1" applyFill="1" applyBorder="1" applyAlignment="1">
      <alignment horizontal="center" vertical="top" wrapText="1"/>
    </xf>
    <xf numFmtId="0" fontId="29" fillId="4" borderId="136" xfId="0" applyFont="1" applyFill="1" applyBorder="1" applyAlignment="1">
      <alignment horizontal="center" vertical="center" wrapText="1"/>
    </xf>
    <xf numFmtId="0" fontId="29" fillId="4" borderId="137" xfId="0" applyFont="1" applyFill="1" applyBorder="1" applyAlignment="1">
      <alignment horizontal="center" vertical="center" wrapText="1"/>
    </xf>
    <xf numFmtId="0" fontId="29" fillId="4" borderId="138" xfId="0" applyFont="1" applyFill="1" applyBorder="1" applyAlignment="1">
      <alignment horizontal="center" vertical="center" wrapText="1"/>
    </xf>
    <xf numFmtId="0" fontId="25" fillId="2" borderId="85" xfId="1" applyFont="1" applyFill="1" applyBorder="1" applyAlignment="1" applyProtection="1">
      <alignment horizontal="center" vertical="center" wrapText="1"/>
      <protection locked="0"/>
    </xf>
    <xf numFmtId="0" fontId="25" fillId="2" borderId="86" xfId="1" applyFont="1" applyFill="1" applyBorder="1" applyAlignment="1" applyProtection="1">
      <alignment horizontal="center" vertical="center" wrapText="1"/>
      <protection locked="0"/>
    </xf>
    <xf numFmtId="0" fontId="25" fillId="2" borderId="84" xfId="1" applyFont="1" applyFill="1" applyBorder="1" applyAlignment="1" applyProtection="1">
      <alignment horizontal="center" vertical="center" wrapText="1"/>
      <protection locked="0"/>
    </xf>
    <xf numFmtId="0" fontId="24" fillId="4" borderId="83" xfId="1" applyFont="1" applyFill="1" applyBorder="1" applyAlignment="1">
      <alignment horizontal="left" vertical="center" wrapText="1"/>
    </xf>
    <xf numFmtId="0" fontId="24" fillId="4" borderId="86" xfId="1" applyFont="1" applyFill="1" applyBorder="1" applyAlignment="1">
      <alignment horizontal="left" vertical="center" wrapText="1"/>
    </xf>
    <xf numFmtId="0" fontId="24" fillId="4" borderId="84" xfId="1" applyFont="1" applyFill="1" applyBorder="1" applyAlignment="1">
      <alignment horizontal="left" vertical="center" wrapText="1"/>
    </xf>
    <xf numFmtId="0" fontId="25" fillId="2" borderId="39" xfId="1" applyFont="1" applyFill="1" applyBorder="1" applyAlignment="1" applyProtection="1">
      <alignment horizontal="center" vertical="center" wrapText="1"/>
      <protection locked="0"/>
    </xf>
    <xf numFmtId="0" fontId="25" fillId="2" borderId="40" xfId="1" applyFont="1" applyFill="1" applyBorder="1" applyAlignment="1" applyProtection="1">
      <alignment horizontal="center" vertical="center" wrapText="1"/>
      <protection locked="0"/>
    </xf>
    <xf numFmtId="0" fontId="25" fillId="2" borderId="41" xfId="1" applyFont="1" applyFill="1" applyBorder="1" applyAlignment="1" applyProtection="1">
      <alignment horizontal="center" vertical="center" wrapText="1"/>
      <protection locked="0"/>
    </xf>
    <xf numFmtId="0" fontId="38" fillId="2" borderId="116" xfId="0" applyFont="1" applyFill="1" applyBorder="1" applyAlignment="1">
      <alignment horizontal="left" vertical="center"/>
    </xf>
    <xf numFmtId="0" fontId="38" fillId="2" borderId="117" xfId="0" applyFont="1" applyFill="1" applyBorder="1" applyAlignment="1">
      <alignment horizontal="left" vertical="center"/>
    </xf>
    <xf numFmtId="0" fontId="38" fillId="2" borderId="118" xfId="0" applyFont="1" applyFill="1" applyBorder="1" applyAlignment="1">
      <alignment horizontal="left" vertical="center"/>
    </xf>
    <xf numFmtId="0" fontId="37" fillId="2" borderId="122" xfId="0" applyFont="1" applyFill="1" applyBorder="1" applyAlignment="1">
      <alignment horizontal="center" vertical="center"/>
    </xf>
    <xf numFmtId="0" fontId="37" fillId="2" borderId="123" xfId="0" applyFont="1" applyFill="1" applyBorder="1" applyAlignment="1">
      <alignment horizontal="center" vertical="center"/>
    </xf>
    <xf numFmtId="0" fontId="37" fillId="2" borderId="124" xfId="0" applyFont="1" applyFill="1" applyBorder="1" applyAlignment="1">
      <alignment horizontal="center" vertical="center"/>
    </xf>
    <xf numFmtId="0" fontId="38" fillId="2" borderId="114" xfId="0" applyFont="1" applyFill="1" applyBorder="1" applyAlignment="1">
      <alignment horizontal="left" vertical="top"/>
    </xf>
    <xf numFmtId="0" fontId="38" fillId="2" borderId="34" xfId="0" applyFont="1" applyFill="1" applyBorder="1" applyAlignment="1">
      <alignment horizontal="left" vertical="top"/>
    </xf>
    <xf numFmtId="0" fontId="38" fillId="2" borderId="115" xfId="0" applyFont="1" applyFill="1" applyBorder="1" applyAlignment="1">
      <alignment horizontal="left" vertical="top"/>
    </xf>
    <xf numFmtId="0" fontId="38" fillId="2" borderId="114" xfId="0" applyFont="1" applyFill="1" applyBorder="1" applyAlignment="1">
      <alignment horizontal="left" vertical="center"/>
    </xf>
    <xf numFmtId="0" fontId="38" fillId="2" borderId="34" xfId="0" applyFont="1" applyFill="1" applyBorder="1" applyAlignment="1">
      <alignment horizontal="left" vertical="center"/>
    </xf>
    <xf numFmtId="0" fontId="38" fillId="2" borderId="115" xfId="0" applyFont="1" applyFill="1" applyBorder="1" applyAlignment="1">
      <alignment horizontal="left" vertical="center"/>
    </xf>
    <xf numFmtId="0" fontId="38" fillId="2" borderId="73" xfId="0" applyFont="1" applyFill="1" applyBorder="1" applyAlignment="1">
      <alignment horizontal="left" vertical="top"/>
    </xf>
    <xf numFmtId="0" fontId="38" fillId="2" borderId="0" xfId="0" applyFont="1" applyFill="1" applyBorder="1" applyAlignment="1">
      <alignment horizontal="left" vertical="top"/>
    </xf>
    <xf numFmtId="0" fontId="38" fillId="2" borderId="74" xfId="0" applyFont="1" applyFill="1" applyBorder="1" applyAlignment="1">
      <alignment horizontal="left" vertical="top"/>
    </xf>
    <xf numFmtId="0" fontId="38" fillId="2" borderId="112" xfId="0" applyFont="1" applyFill="1" applyBorder="1" applyAlignment="1">
      <alignment horizontal="left" vertical="top"/>
    </xf>
    <xf numFmtId="0" fontId="38" fillId="2" borderId="35" xfId="0" applyFont="1" applyFill="1" applyBorder="1" applyAlignment="1">
      <alignment horizontal="left" vertical="top"/>
    </xf>
    <xf numFmtId="0" fontId="38" fillId="2" borderId="113" xfId="0" applyFont="1" applyFill="1" applyBorder="1" applyAlignment="1">
      <alignment horizontal="left" vertical="top"/>
    </xf>
    <xf numFmtId="0" fontId="38" fillId="2" borderId="119" xfId="0" applyFont="1" applyFill="1" applyBorder="1" applyAlignment="1">
      <alignment horizontal="left" vertical="top"/>
    </xf>
    <xf numFmtId="0" fontId="38" fillId="2" borderId="120" xfId="0" applyFont="1" applyFill="1" applyBorder="1" applyAlignment="1">
      <alignment horizontal="left" vertical="top"/>
    </xf>
    <xf numFmtId="0" fontId="38" fillId="2" borderId="121" xfId="0" applyFont="1" applyFill="1" applyBorder="1" applyAlignment="1">
      <alignment horizontal="left" vertical="top"/>
    </xf>
    <xf numFmtId="0" fontId="38" fillId="2" borderId="110" xfId="0" applyFont="1" applyFill="1" applyBorder="1" applyAlignment="1">
      <alignment horizontal="left" vertical="top"/>
    </xf>
    <xf numFmtId="0" fontId="38" fillId="2" borderId="109" xfId="0" applyFont="1" applyFill="1" applyBorder="1" applyAlignment="1">
      <alignment horizontal="left" vertical="top"/>
    </xf>
    <xf numFmtId="0" fontId="38" fillId="2" borderId="111" xfId="0" applyFont="1" applyFill="1" applyBorder="1" applyAlignment="1">
      <alignment horizontal="left" vertical="top"/>
    </xf>
    <xf numFmtId="0" fontId="38" fillId="2" borderId="114" xfId="0" applyFont="1" applyFill="1" applyBorder="1" applyAlignment="1">
      <alignment horizontal="left"/>
    </xf>
    <xf numFmtId="0" fontId="38" fillId="2" borderId="34" xfId="0" applyFont="1" applyFill="1" applyBorder="1" applyAlignment="1">
      <alignment horizontal="left"/>
    </xf>
    <xf numFmtId="0" fontId="38" fillId="2" borderId="115" xfId="0" applyFont="1" applyFill="1" applyBorder="1" applyAlignment="1">
      <alignment horizontal="left"/>
    </xf>
    <xf numFmtId="0" fontId="38" fillId="2" borderId="116" xfId="0" applyFont="1" applyFill="1" applyBorder="1" applyAlignment="1">
      <alignment horizontal="left"/>
    </xf>
    <xf numFmtId="0" fontId="38" fillId="2" borderId="117" xfId="0" applyFont="1" applyFill="1" applyBorder="1" applyAlignment="1">
      <alignment horizontal="left"/>
    </xf>
    <xf numFmtId="0" fontId="38" fillId="2" borderId="118" xfId="0" applyFont="1" applyFill="1" applyBorder="1" applyAlignment="1">
      <alignment horizontal="left"/>
    </xf>
    <xf numFmtId="0" fontId="26" fillId="2" borderId="42" xfId="0" applyFont="1" applyFill="1" applyBorder="1" applyAlignment="1" applyProtection="1">
      <alignment horizontal="center" vertical="center"/>
      <protection locked="0"/>
    </xf>
    <xf numFmtId="0" fontId="26" fillId="2" borderId="79" xfId="0" applyFont="1" applyFill="1" applyBorder="1" applyAlignment="1" applyProtection="1">
      <alignment horizontal="center" vertical="center"/>
      <protection locked="0"/>
    </xf>
    <xf numFmtId="0" fontId="26" fillId="2" borderId="43" xfId="0" applyFont="1" applyFill="1" applyBorder="1" applyAlignment="1" applyProtection="1">
      <alignment horizontal="center" vertical="center"/>
      <protection locked="0"/>
    </xf>
    <xf numFmtId="0" fontId="26" fillId="2" borderId="81" xfId="0" applyFont="1" applyFill="1" applyBorder="1" applyAlignment="1" applyProtection="1">
      <alignment horizontal="center" vertical="center"/>
      <protection locked="0"/>
    </xf>
    <xf numFmtId="0" fontId="24" fillId="4" borderId="133" xfId="1" applyFont="1" applyFill="1" applyBorder="1" applyAlignment="1">
      <alignment horizontal="center" vertical="center"/>
    </xf>
    <xf numFmtId="0" fontId="24" fillId="4" borderId="134" xfId="1" applyFont="1" applyFill="1" applyBorder="1" applyAlignment="1">
      <alignment horizontal="center" vertical="center"/>
    </xf>
    <xf numFmtId="0" fontId="24" fillId="4" borderId="82" xfId="1" applyFont="1" applyFill="1" applyBorder="1" applyAlignment="1">
      <alignment horizontal="center" vertical="center"/>
    </xf>
    <xf numFmtId="0" fontId="0" fillId="2" borderId="130" xfId="0" applyFont="1" applyFill="1" applyBorder="1" applyAlignment="1">
      <alignment horizontal="center"/>
    </xf>
    <xf numFmtId="0" fontId="0" fillId="2" borderId="131" xfId="0" applyFont="1" applyFill="1" applyBorder="1" applyAlignment="1">
      <alignment horizontal="center"/>
    </xf>
    <xf numFmtId="0" fontId="0" fillId="2" borderId="132" xfId="0" applyFont="1" applyFill="1" applyBorder="1" applyAlignment="1">
      <alignment horizontal="center"/>
    </xf>
    <xf numFmtId="0" fontId="0" fillId="2" borderId="45" xfId="0" applyFont="1" applyFill="1" applyBorder="1" applyAlignment="1">
      <alignment horizontal="center"/>
    </xf>
    <xf numFmtId="0" fontId="0" fillId="2" borderId="0" xfId="0" applyFont="1" applyFill="1" applyBorder="1" applyAlignment="1">
      <alignment horizontal="center"/>
    </xf>
    <xf numFmtId="0" fontId="0" fillId="2" borderId="46" xfId="0" applyFont="1" applyFill="1" applyBorder="1" applyAlignment="1">
      <alignment horizontal="center"/>
    </xf>
    <xf numFmtId="0" fontId="0" fillId="2" borderId="125" xfId="0" applyFont="1" applyFill="1" applyBorder="1" applyAlignment="1">
      <alignment horizontal="center"/>
    </xf>
    <xf numFmtId="0" fontId="0" fillId="2" borderId="12" xfId="0" applyFont="1" applyFill="1" applyBorder="1" applyAlignment="1">
      <alignment horizontal="center"/>
    </xf>
    <xf numFmtId="0" fontId="0" fillId="2" borderId="60" xfId="0" applyFont="1" applyFill="1" applyBorder="1" applyAlignment="1">
      <alignment horizontal="center"/>
    </xf>
    <xf numFmtId="0" fontId="7" fillId="2" borderId="129" xfId="0" applyFont="1" applyFill="1" applyBorder="1" applyAlignment="1">
      <alignment horizontal="center"/>
    </xf>
    <xf numFmtId="0" fontId="7" fillId="2" borderId="47" xfId="0" applyFont="1" applyFill="1" applyBorder="1" applyAlignment="1">
      <alignment horizontal="center"/>
    </xf>
    <xf numFmtId="0" fontId="7" fillId="2" borderId="31" xfId="0" applyFont="1" applyFill="1" applyBorder="1" applyAlignment="1">
      <alignment horizontal="center"/>
    </xf>
    <xf numFmtId="0" fontId="26" fillId="2" borderId="63" xfId="0" applyFont="1" applyFill="1" applyBorder="1" applyAlignment="1" applyProtection="1">
      <alignment horizontal="center" vertical="center"/>
      <protection locked="0"/>
    </xf>
    <xf numFmtId="0" fontId="37" fillId="2" borderId="122" xfId="0" applyFont="1" applyFill="1" applyBorder="1" applyAlignment="1">
      <alignment horizontal="center" vertical="center" wrapText="1"/>
    </xf>
    <xf numFmtId="0" fontId="37" fillId="2" borderId="123" xfId="0" applyFont="1" applyFill="1" applyBorder="1" applyAlignment="1">
      <alignment horizontal="center" vertical="center" wrapText="1"/>
    </xf>
    <xf numFmtId="0" fontId="37" fillId="2" borderId="124" xfId="0" applyFont="1" applyFill="1" applyBorder="1" applyAlignment="1">
      <alignment horizontal="center" vertical="center" wrapText="1"/>
    </xf>
    <xf numFmtId="0" fontId="24" fillId="4" borderId="78" xfId="1" applyFont="1" applyFill="1" applyBorder="1" applyAlignment="1">
      <alignment horizontal="left" vertical="center"/>
    </xf>
    <xf numFmtId="0" fontId="24" fillId="4" borderId="37" xfId="1" applyFont="1" applyFill="1" applyBorder="1" applyAlignment="1">
      <alignment horizontal="left" vertical="center"/>
    </xf>
    <xf numFmtId="0" fontId="24" fillId="4" borderId="38" xfId="1" applyFont="1" applyFill="1" applyBorder="1" applyAlignment="1">
      <alignment horizontal="left" vertical="center"/>
    </xf>
    <xf numFmtId="0" fontId="25" fillId="2" borderId="36" xfId="1" applyFont="1" applyFill="1" applyBorder="1" applyAlignment="1" applyProtection="1">
      <alignment horizontal="center" vertical="center"/>
      <protection locked="0"/>
    </xf>
    <xf numFmtId="0" fontId="25" fillId="2" borderId="37" xfId="1" applyFont="1" applyFill="1" applyBorder="1" applyAlignment="1" applyProtection="1">
      <alignment horizontal="center" vertical="center"/>
      <protection locked="0"/>
    </xf>
    <xf numFmtId="0" fontId="25" fillId="2" borderId="38" xfId="1" applyFont="1" applyFill="1" applyBorder="1" applyAlignment="1" applyProtection="1">
      <alignment horizontal="center" vertical="center"/>
      <protection locked="0"/>
    </xf>
    <xf numFmtId="0" fontId="23" fillId="10" borderId="73" xfId="0" applyFont="1" applyFill="1" applyBorder="1" applyAlignment="1">
      <alignment horizontal="center"/>
    </xf>
    <xf numFmtId="0" fontId="23" fillId="10" borderId="0" xfId="0" applyFont="1" applyFill="1" applyBorder="1" applyAlignment="1">
      <alignment horizontal="center"/>
    </xf>
    <xf numFmtId="0" fontId="23" fillId="10" borderId="74" xfId="0" applyFont="1" applyFill="1" applyBorder="1" applyAlignment="1">
      <alignment horizontal="center"/>
    </xf>
    <xf numFmtId="0" fontId="26" fillId="2" borderId="70" xfId="0" applyFont="1" applyFill="1" applyBorder="1" applyAlignment="1" applyProtection="1">
      <alignment horizontal="center" vertical="center"/>
      <protection locked="0"/>
    </xf>
    <xf numFmtId="0" fontId="11" fillId="4"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5"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32" xfId="0" applyBorder="1" applyAlignment="1">
      <alignment horizontal="left" vertical="center" wrapText="1"/>
    </xf>
    <xf numFmtId="0" fontId="0" fillId="0" borderId="32" xfId="0" applyBorder="1" applyAlignment="1">
      <alignment horizontal="center" vertical="center"/>
    </xf>
    <xf numFmtId="0" fontId="0" fillId="0" borderId="0" xfId="0" applyAlignment="1">
      <alignment horizontal="center" vertical="center"/>
    </xf>
  </cellXfs>
  <cellStyles count="8">
    <cellStyle name="Millares 2" xfId="3"/>
    <cellStyle name="Normal" xfId="0" builtinId="0"/>
    <cellStyle name="Normal 2" xfId="4"/>
    <cellStyle name="Normal 2 2" xfId="5"/>
    <cellStyle name="Normal 3" xfId="1"/>
    <cellStyle name="Normal 4" xfId="6"/>
    <cellStyle name="Normal 5" xfId="2"/>
    <cellStyle name="Salida 2" xfId="7"/>
  </cellStyles>
  <dxfs count="2">
    <dxf>
      <fill>
        <patternFill>
          <bgColor rgb="FFFDBD67"/>
        </patternFill>
      </fill>
    </dxf>
    <dxf>
      <fill>
        <patternFill>
          <bgColor rgb="FFFDBD67"/>
        </patternFill>
      </fill>
    </dxf>
  </dxfs>
  <tableStyles count="0" defaultTableStyle="TableStyleMedium9" defaultPivotStyle="PivotStyleLight16"/>
  <colors>
    <mruColors>
      <color rgb="FFFDBD67"/>
      <color rgb="FFFEDBAC"/>
      <color rgb="FFFBD4B3"/>
      <color rgb="FFFBCFAB"/>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2429282</xdr:colOff>
      <xdr:row>0</xdr:row>
      <xdr:rowOff>0</xdr:rowOff>
    </xdr:from>
    <xdr:to>
      <xdr:col>1</xdr:col>
      <xdr:colOff>3259589</xdr:colOff>
      <xdr:row>2</xdr:row>
      <xdr:rowOff>264584</xdr:rowOff>
    </xdr:to>
    <xdr:pic>
      <xdr:nvPicPr>
        <xdr:cNvPr id="5" name="3 Imagen" descr="D:\Users\aplaneacion3\Documents\Desktop\Boris\Escudo UDFJC.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9032" y="0"/>
          <a:ext cx="830307" cy="84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211666</xdr:colOff>
      <xdr:row>0</xdr:row>
      <xdr:rowOff>105833</xdr:rowOff>
    </xdr:from>
    <xdr:to>
      <xdr:col>22</xdr:col>
      <xdr:colOff>21431</xdr:colOff>
      <xdr:row>2</xdr:row>
      <xdr:rowOff>127000</xdr:rowOff>
    </xdr:to>
    <xdr:pic>
      <xdr:nvPicPr>
        <xdr:cNvPr id="6" name="1 Imagen" descr="SIGUD_final.jpg">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39916" y="105833"/>
          <a:ext cx="1704181"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29</xdr:col>
      <xdr:colOff>752882</xdr:colOff>
      <xdr:row>0</xdr:row>
      <xdr:rowOff>63500</xdr:rowOff>
    </xdr:from>
    <xdr:ext cx="830307" cy="836084"/>
    <xdr:pic>
      <xdr:nvPicPr>
        <xdr:cNvPr id="14" name="3 Imagen" descr="D:\Users\aplaneacion3\Documents\Desktop\Boris\Escudo UDFJC.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63007" y="63500"/>
          <a:ext cx="830307"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Q54"/>
  <sheetViews>
    <sheetView tabSelected="1" view="pageBreakPreview" topLeftCell="I1" zoomScale="70" zoomScaleNormal="80" zoomScaleSheetLayoutView="70" workbookViewId="0">
      <selection activeCell="T19" sqref="T19"/>
    </sheetView>
  </sheetViews>
  <sheetFormatPr baseColWidth="10" defaultColWidth="11.42578125" defaultRowHeight="14.25" x14ac:dyDescent="0.2"/>
  <cols>
    <col min="1" max="1" width="8.140625" style="5" bestFit="1" customWidth="1"/>
    <col min="2" max="2" width="91.5703125" style="5" customWidth="1"/>
    <col min="3" max="3" width="23.140625" style="5" customWidth="1"/>
    <col min="4" max="4" width="28.5703125" style="5" customWidth="1"/>
    <col min="5" max="5" width="22.85546875" style="5" customWidth="1"/>
    <col min="6" max="6" width="38.5703125" style="5" customWidth="1"/>
    <col min="7" max="7" width="45.5703125" style="5" customWidth="1"/>
    <col min="8" max="8" width="26.28515625" style="5" customWidth="1"/>
    <col min="9" max="9" width="11.28515625" style="5" bestFit="1" customWidth="1"/>
    <col min="10" max="10" width="9" style="5" customWidth="1"/>
    <col min="11" max="13" width="16.28515625" style="5" customWidth="1"/>
    <col min="14" max="14" width="5.140625" style="5" bestFit="1" customWidth="1"/>
    <col min="15" max="15" width="5" style="5" bestFit="1" customWidth="1"/>
    <col min="16" max="16" width="6.42578125" style="5" bestFit="1" customWidth="1"/>
    <col min="17" max="17" width="10.140625" style="5" customWidth="1"/>
    <col min="18" max="18" width="5.140625" style="5" customWidth="1"/>
    <col min="19" max="19" width="5" style="5" customWidth="1"/>
    <col min="20" max="20" width="7.42578125" style="5" customWidth="1"/>
    <col min="21" max="21" width="10.7109375" style="5" customWidth="1"/>
    <col min="22" max="22" width="5.140625" style="5" customWidth="1"/>
    <col min="23" max="23" width="5.28515625" style="5" customWidth="1"/>
    <col min="24" max="24" width="6.7109375" style="5" customWidth="1"/>
    <col min="25" max="25" width="9.42578125" style="5" customWidth="1"/>
    <col min="26" max="26" width="14.28515625" style="5" customWidth="1"/>
    <col min="27" max="29" width="16.28515625" style="5" customWidth="1"/>
    <col min="30" max="30" width="33.42578125" style="5" customWidth="1"/>
    <col min="31" max="31" width="1.42578125" style="29" hidden="1" customWidth="1"/>
    <col min="32" max="32" width="5.140625" style="5" hidden="1" customWidth="1"/>
    <col min="33" max="33" width="5" style="5" hidden="1" customWidth="1"/>
    <col min="34" max="34" width="6.42578125" style="5" hidden="1" customWidth="1"/>
    <col min="35" max="35" width="10.140625" style="5" hidden="1" customWidth="1"/>
    <col min="36" max="36" width="5.140625" style="5" hidden="1" customWidth="1"/>
    <col min="37" max="37" width="4.85546875" style="5" hidden="1" customWidth="1"/>
    <col min="38" max="38" width="6.140625" style="5" hidden="1" customWidth="1"/>
    <col min="39" max="39" width="10.7109375" style="5" hidden="1" customWidth="1"/>
    <col min="40" max="40" width="5.140625" style="5" hidden="1" customWidth="1"/>
    <col min="41" max="41" width="5.28515625" style="5" hidden="1" customWidth="1"/>
    <col min="42" max="42" width="6.140625" style="5" hidden="1" customWidth="1"/>
    <col min="43" max="43" width="9.42578125" style="5" hidden="1" customWidth="1"/>
    <col min="44" max="44" width="15.5703125" style="5" hidden="1" customWidth="1"/>
    <col min="45" max="45" width="16.28515625" style="5" hidden="1" customWidth="1"/>
    <col min="46" max="46" width="2" style="29" hidden="1" customWidth="1"/>
    <col min="47" max="47" width="18" style="29" hidden="1" customWidth="1"/>
    <col min="48" max="48" width="25.42578125" style="5" hidden="1" customWidth="1"/>
    <col min="49" max="49" width="26.28515625" style="5" hidden="1" customWidth="1"/>
    <col min="50" max="50" width="25.42578125" style="5" hidden="1" customWidth="1"/>
    <col min="51" max="51" width="13.5703125" style="5" hidden="1" customWidth="1"/>
    <col min="52" max="52" width="27.5703125" style="5" hidden="1" customWidth="1"/>
    <col min="53" max="53" width="6.140625" style="29" customWidth="1"/>
    <col min="54" max="55" width="7.42578125" style="5" hidden="1" customWidth="1"/>
    <col min="56" max="56" width="6.140625" style="5" hidden="1" customWidth="1"/>
    <col min="57" max="57" width="6.7109375" style="5" hidden="1" customWidth="1"/>
    <col min="58" max="58" width="6.140625" style="5" hidden="1" customWidth="1"/>
    <col min="59" max="59" width="8.5703125" style="5" hidden="1" customWidth="1"/>
    <col min="60" max="60" width="7.140625" style="5" hidden="1" customWidth="1"/>
    <col min="61" max="61" width="5.42578125" style="5" hidden="1" customWidth="1"/>
    <col min="62" max="62" width="3.5703125" style="5" hidden="1" customWidth="1"/>
    <col min="63" max="63" width="16.28515625" style="5" customWidth="1"/>
    <col min="64" max="66" width="11.42578125" style="5"/>
    <col min="67" max="67" width="23.85546875" style="5" customWidth="1"/>
    <col min="68" max="68" width="12.28515625" style="5" bestFit="1" customWidth="1"/>
    <col min="69" max="16384" width="11.42578125" style="5"/>
  </cols>
  <sheetData>
    <row r="1" spans="1:69" ht="18" x14ac:dyDescent="0.25">
      <c r="B1" s="260"/>
      <c r="C1" s="55"/>
      <c r="D1" s="151" t="s">
        <v>272</v>
      </c>
      <c r="E1" s="151"/>
      <c r="F1" s="151"/>
      <c r="G1" s="151"/>
      <c r="H1" s="151"/>
      <c r="I1" s="148" t="s">
        <v>279</v>
      </c>
      <c r="J1" s="149"/>
      <c r="K1" s="149"/>
      <c r="L1" s="150"/>
      <c r="M1" s="251"/>
      <c r="N1" s="252"/>
      <c r="O1" s="252"/>
      <c r="P1" s="252"/>
      <c r="Q1" s="252"/>
      <c r="R1" s="252"/>
      <c r="S1" s="252"/>
      <c r="T1" s="252"/>
      <c r="U1" s="252"/>
      <c r="V1" s="252"/>
      <c r="W1" s="252"/>
      <c r="X1" s="252"/>
      <c r="Y1" s="252"/>
      <c r="Z1" s="253"/>
      <c r="AD1" s="260"/>
      <c r="AE1" s="151" t="s">
        <v>272</v>
      </c>
      <c r="AF1" s="151"/>
      <c r="AG1" s="151"/>
      <c r="AH1" s="151"/>
      <c r="AI1" s="151"/>
      <c r="AJ1" s="151"/>
      <c r="AK1" s="151"/>
      <c r="AL1" s="151"/>
      <c r="AM1" s="151"/>
      <c r="AN1" s="151"/>
      <c r="AO1" s="151"/>
      <c r="AP1" s="151"/>
      <c r="AQ1" s="151"/>
      <c r="AR1" s="151"/>
      <c r="AS1" s="151"/>
      <c r="AT1" s="148" t="s">
        <v>279</v>
      </c>
      <c r="AU1" s="149"/>
      <c r="AV1" s="149"/>
      <c r="AW1" s="150"/>
      <c r="AX1" s="147"/>
      <c r="AY1" s="147"/>
      <c r="AZ1" s="54"/>
      <c r="BA1" s="5"/>
    </row>
    <row r="2" spans="1:69" ht="27.75" customHeight="1" x14ac:dyDescent="0.2">
      <c r="B2" s="261"/>
      <c r="C2" s="56"/>
      <c r="D2" s="148" t="s">
        <v>280</v>
      </c>
      <c r="E2" s="149"/>
      <c r="F2" s="149"/>
      <c r="G2" s="149"/>
      <c r="H2" s="150"/>
      <c r="I2" s="148" t="s">
        <v>277</v>
      </c>
      <c r="J2" s="149"/>
      <c r="K2" s="149"/>
      <c r="L2" s="150"/>
      <c r="M2" s="254"/>
      <c r="N2" s="255"/>
      <c r="O2" s="255"/>
      <c r="P2" s="255"/>
      <c r="Q2" s="255"/>
      <c r="R2" s="255"/>
      <c r="S2" s="255"/>
      <c r="T2" s="255"/>
      <c r="U2" s="255"/>
      <c r="V2" s="255"/>
      <c r="W2" s="255"/>
      <c r="X2" s="255"/>
      <c r="Y2" s="255"/>
      <c r="Z2" s="256"/>
      <c r="AD2" s="261"/>
      <c r="AE2" s="152" t="s">
        <v>280</v>
      </c>
      <c r="AF2" s="152"/>
      <c r="AG2" s="152"/>
      <c r="AH2" s="152"/>
      <c r="AI2" s="152"/>
      <c r="AJ2" s="152"/>
      <c r="AK2" s="152"/>
      <c r="AL2" s="152"/>
      <c r="AM2" s="152"/>
      <c r="AN2" s="152"/>
      <c r="AO2" s="152"/>
      <c r="AP2" s="152"/>
      <c r="AQ2" s="152"/>
      <c r="AR2" s="152"/>
      <c r="AS2" s="152"/>
      <c r="AT2" s="148" t="s">
        <v>277</v>
      </c>
      <c r="AU2" s="149"/>
      <c r="AV2" s="149"/>
      <c r="AW2" s="150"/>
      <c r="AX2" s="147"/>
      <c r="AY2" s="147"/>
      <c r="AZ2" s="54"/>
      <c r="BA2" s="5"/>
    </row>
    <row r="3" spans="1:69" ht="30.75" customHeight="1" x14ac:dyDescent="0.2">
      <c r="B3" s="262"/>
      <c r="C3" s="57"/>
      <c r="D3" s="148" t="s">
        <v>281</v>
      </c>
      <c r="E3" s="149"/>
      <c r="F3" s="149"/>
      <c r="G3" s="149"/>
      <c r="H3" s="150"/>
      <c r="I3" s="148" t="s">
        <v>278</v>
      </c>
      <c r="J3" s="149"/>
      <c r="K3" s="149"/>
      <c r="L3" s="150"/>
      <c r="M3" s="257"/>
      <c r="N3" s="258"/>
      <c r="O3" s="258"/>
      <c r="P3" s="258"/>
      <c r="Q3" s="258"/>
      <c r="R3" s="258"/>
      <c r="S3" s="258"/>
      <c r="T3" s="258"/>
      <c r="U3" s="258"/>
      <c r="V3" s="258"/>
      <c r="W3" s="258"/>
      <c r="X3" s="258"/>
      <c r="Y3" s="258"/>
      <c r="Z3" s="259"/>
      <c r="AD3" s="262"/>
      <c r="AE3" s="152" t="s">
        <v>281</v>
      </c>
      <c r="AF3" s="152"/>
      <c r="AG3" s="152"/>
      <c r="AH3" s="152"/>
      <c r="AI3" s="152"/>
      <c r="AJ3" s="152"/>
      <c r="AK3" s="152"/>
      <c r="AL3" s="152"/>
      <c r="AM3" s="152"/>
      <c r="AN3" s="152"/>
      <c r="AO3" s="152"/>
      <c r="AP3" s="152"/>
      <c r="AQ3" s="152"/>
      <c r="AR3" s="152"/>
      <c r="AS3" s="152"/>
      <c r="AT3" s="148" t="s">
        <v>278</v>
      </c>
      <c r="AU3" s="149"/>
      <c r="AV3" s="149"/>
      <c r="AW3" s="150"/>
      <c r="AX3" s="147"/>
      <c r="AY3" s="147"/>
      <c r="AZ3" s="54"/>
      <c r="BA3" s="5"/>
    </row>
    <row r="4" spans="1:69" ht="3.75" customHeight="1" x14ac:dyDescent="0.25">
      <c r="B4" s="52"/>
      <c r="C4" s="52"/>
      <c r="D4" s="58"/>
      <c r="E4" s="58"/>
      <c r="F4" s="58"/>
      <c r="G4" s="58"/>
      <c r="H4" s="58"/>
      <c r="I4" s="58"/>
      <c r="J4" s="58"/>
      <c r="K4" s="58"/>
      <c r="L4" s="58"/>
      <c r="M4" s="58"/>
      <c r="N4" s="58"/>
      <c r="O4" s="58"/>
      <c r="P4" s="58"/>
      <c r="Q4" s="58"/>
      <c r="R4" s="58"/>
      <c r="S4" s="58"/>
      <c r="T4" s="58"/>
      <c r="U4" s="58"/>
      <c r="V4" s="58"/>
      <c r="W4" s="58"/>
      <c r="X4" s="58"/>
      <c r="Y4" s="58"/>
      <c r="Z4" s="58"/>
      <c r="AA4" s="39"/>
      <c r="AB4" s="39"/>
      <c r="AC4" s="39"/>
      <c r="AD4" s="39"/>
      <c r="AE4" s="39"/>
    </row>
    <row r="5" spans="1:69" ht="15.75" customHeight="1" thickBot="1" x14ac:dyDescent="0.3">
      <c r="D5" s="273" t="s">
        <v>247</v>
      </c>
      <c r="E5" s="274"/>
      <c r="F5" s="274"/>
      <c r="G5" s="274"/>
      <c r="H5" s="274"/>
      <c r="I5" s="274"/>
      <c r="J5" s="274"/>
      <c r="K5" s="274"/>
      <c r="L5" s="274"/>
      <c r="M5" s="275"/>
      <c r="N5" s="59"/>
      <c r="O5" s="59"/>
      <c r="P5" s="59"/>
      <c r="Q5" s="59"/>
      <c r="R5" s="59"/>
      <c r="S5" s="59"/>
      <c r="T5" s="59"/>
      <c r="U5" s="59"/>
      <c r="V5" s="59"/>
      <c r="W5" s="59"/>
      <c r="X5" s="59"/>
      <c r="Y5" s="59"/>
      <c r="Z5" s="59"/>
    </row>
    <row r="6" spans="1:69" ht="27" customHeight="1" x14ac:dyDescent="0.2">
      <c r="D6" s="267" t="s">
        <v>248</v>
      </c>
      <c r="E6" s="268"/>
      <c r="F6" s="269"/>
      <c r="G6" s="270"/>
      <c r="H6" s="271"/>
      <c r="I6" s="271"/>
      <c r="J6" s="272"/>
      <c r="K6" s="60" t="s">
        <v>265</v>
      </c>
      <c r="L6" s="244"/>
      <c r="M6" s="245"/>
      <c r="N6" s="61"/>
      <c r="O6" s="61"/>
      <c r="P6" s="61"/>
      <c r="Q6" s="61"/>
      <c r="R6" s="61"/>
      <c r="S6" s="61"/>
      <c r="T6" s="61"/>
      <c r="U6" s="61"/>
      <c r="V6" s="61"/>
      <c r="W6" s="61"/>
      <c r="X6" s="61"/>
      <c r="Y6" s="61"/>
      <c r="Z6" s="61"/>
      <c r="AA6" s="6"/>
      <c r="AB6" s="6"/>
      <c r="AC6" s="6"/>
      <c r="AD6" s="6"/>
      <c r="AE6" s="36"/>
      <c r="AF6" s="6"/>
      <c r="AG6" s="6"/>
      <c r="AH6" s="6"/>
      <c r="AI6" s="6"/>
      <c r="AJ6" s="6"/>
      <c r="AK6" s="6"/>
      <c r="AL6" s="6"/>
      <c r="AM6" s="6"/>
      <c r="AN6" s="6"/>
      <c r="AO6" s="6"/>
      <c r="AP6" s="6"/>
      <c r="AQ6" s="6"/>
      <c r="AR6" s="6"/>
      <c r="AS6" s="6"/>
      <c r="AT6" s="36"/>
      <c r="AU6" s="36"/>
      <c r="AV6" s="6"/>
      <c r="AW6" s="6"/>
      <c r="AX6" s="6"/>
      <c r="AY6" s="6"/>
      <c r="AZ6" s="6"/>
      <c r="BA6" s="37"/>
      <c r="BB6" s="6"/>
      <c r="BC6" s="6"/>
      <c r="BD6" s="6"/>
      <c r="BE6" s="6"/>
      <c r="BF6" s="6"/>
      <c r="BG6" s="6"/>
      <c r="BH6" s="6"/>
      <c r="BI6" s="6"/>
      <c r="BJ6" s="6"/>
    </row>
    <row r="7" spans="1:69" ht="27" customHeight="1" x14ac:dyDescent="0.2">
      <c r="D7" s="195" t="s">
        <v>226</v>
      </c>
      <c r="E7" s="196"/>
      <c r="F7" s="197"/>
      <c r="G7" s="211"/>
      <c r="H7" s="212"/>
      <c r="I7" s="212"/>
      <c r="J7" s="213"/>
      <c r="K7" s="62" t="s">
        <v>266</v>
      </c>
      <c r="L7" s="246"/>
      <c r="M7" s="247"/>
      <c r="N7" s="61"/>
      <c r="O7" s="61"/>
      <c r="P7" s="61"/>
      <c r="Q7" s="61"/>
      <c r="R7" s="61"/>
      <c r="S7" s="61"/>
      <c r="T7" s="61"/>
      <c r="U7" s="61"/>
      <c r="V7" s="61"/>
      <c r="W7" s="61"/>
      <c r="X7" s="61"/>
      <c r="Y7" s="61"/>
      <c r="Z7" s="61"/>
      <c r="AA7" s="6"/>
      <c r="AB7" s="6"/>
      <c r="AC7" s="6"/>
      <c r="AD7" s="6"/>
      <c r="AE7" s="36"/>
      <c r="AF7" s="6"/>
      <c r="AG7" s="6"/>
      <c r="AH7" s="6"/>
      <c r="AI7" s="6"/>
      <c r="AJ7" s="6"/>
      <c r="AK7" s="6"/>
      <c r="AL7" s="6"/>
      <c r="AM7" s="6"/>
      <c r="AN7" s="6"/>
      <c r="AO7" s="6"/>
      <c r="AP7" s="6"/>
      <c r="AQ7" s="6"/>
      <c r="AR7" s="6"/>
      <c r="AS7" s="6"/>
      <c r="AT7" s="36"/>
      <c r="AU7" s="36"/>
      <c r="AV7" s="6"/>
      <c r="AW7" s="6"/>
      <c r="AX7" s="6"/>
      <c r="AY7" s="6"/>
      <c r="AZ7" s="6"/>
      <c r="BA7" s="37"/>
      <c r="BB7" s="6"/>
      <c r="BC7" s="6"/>
      <c r="BD7" s="6"/>
      <c r="BE7" s="6"/>
      <c r="BF7" s="6"/>
      <c r="BG7" s="6"/>
      <c r="BH7" s="6"/>
      <c r="BI7" s="6"/>
      <c r="BJ7" s="6"/>
    </row>
    <row r="8" spans="1:69" ht="27" customHeight="1" x14ac:dyDescent="0.2">
      <c r="D8" s="195" t="s">
        <v>261</v>
      </c>
      <c r="E8" s="196"/>
      <c r="F8" s="197"/>
      <c r="G8" s="211"/>
      <c r="H8" s="212"/>
      <c r="I8" s="212"/>
      <c r="J8" s="213"/>
      <c r="K8" s="248" t="s">
        <v>250</v>
      </c>
      <c r="L8" s="249"/>
      <c r="M8" s="250"/>
      <c r="N8" s="61"/>
      <c r="O8" s="61"/>
      <c r="P8" s="61"/>
      <c r="Q8" s="61"/>
      <c r="R8" s="61"/>
      <c r="S8" s="61"/>
      <c r="T8" s="61"/>
      <c r="U8" s="61"/>
      <c r="V8" s="61"/>
      <c r="W8" s="61"/>
      <c r="X8" s="61"/>
      <c r="Y8" s="61"/>
      <c r="Z8" s="61"/>
      <c r="AA8" s="6"/>
      <c r="AB8" s="6"/>
      <c r="AC8" s="6"/>
      <c r="AD8" s="11"/>
      <c r="AE8" s="36"/>
      <c r="AF8" s="6"/>
      <c r="AG8" s="6"/>
      <c r="AH8" s="6"/>
      <c r="AI8" s="6"/>
      <c r="AJ8" s="6"/>
      <c r="AK8" s="6"/>
      <c r="AL8" s="6"/>
      <c r="AM8" s="6"/>
      <c r="AN8" s="6"/>
      <c r="AO8" s="6"/>
      <c r="AP8" s="6"/>
      <c r="AQ8" s="6"/>
      <c r="AR8" s="6"/>
      <c r="AS8" s="6"/>
      <c r="AT8" s="36"/>
      <c r="AU8" s="36"/>
      <c r="AV8" s="6"/>
      <c r="AW8" s="6"/>
      <c r="AX8" s="6"/>
      <c r="AY8" s="6"/>
      <c r="AZ8" s="6"/>
      <c r="BA8" s="37"/>
      <c r="BB8" s="6"/>
      <c r="BC8" s="6"/>
      <c r="BD8" s="6"/>
    </row>
    <row r="9" spans="1:69" ht="27" customHeight="1" x14ac:dyDescent="0.2">
      <c r="D9" s="195" t="s">
        <v>260</v>
      </c>
      <c r="E9" s="196"/>
      <c r="F9" s="197"/>
      <c r="G9" s="211"/>
      <c r="H9" s="212"/>
      <c r="I9" s="212"/>
      <c r="J9" s="213"/>
      <c r="K9" s="63" t="s">
        <v>251</v>
      </c>
      <c r="L9" s="63" t="s">
        <v>252</v>
      </c>
      <c r="M9" s="64" t="s">
        <v>253</v>
      </c>
      <c r="N9" s="61"/>
      <c r="O9" s="61"/>
      <c r="P9" s="61"/>
      <c r="Q9" s="61"/>
      <c r="R9" s="61"/>
      <c r="S9" s="61"/>
      <c r="T9" s="61"/>
      <c r="U9" s="61"/>
      <c r="V9" s="61"/>
      <c r="W9" s="61"/>
      <c r="X9" s="61"/>
      <c r="Y9" s="61"/>
      <c r="Z9" s="61"/>
      <c r="AA9" s="6"/>
      <c r="AB9" s="6"/>
      <c r="AC9" s="6"/>
      <c r="AD9" s="11"/>
      <c r="AE9" s="36"/>
      <c r="AF9" s="6"/>
      <c r="AG9" s="6"/>
      <c r="AH9" s="6"/>
      <c r="AI9" s="6"/>
      <c r="AJ9" s="6"/>
      <c r="AK9" s="6"/>
      <c r="AL9" s="6"/>
      <c r="AM9" s="6"/>
      <c r="AN9" s="6"/>
      <c r="AO9" s="6"/>
      <c r="AP9" s="6"/>
      <c r="AQ9" s="6"/>
      <c r="AR9" s="6"/>
      <c r="AS9" s="6"/>
      <c r="AT9" s="36"/>
      <c r="AU9" s="36"/>
      <c r="AV9" s="6"/>
      <c r="AW9" s="6"/>
      <c r="AX9" s="6"/>
      <c r="AY9" s="6"/>
      <c r="AZ9" s="6"/>
      <c r="BA9" s="37"/>
      <c r="BB9" s="6"/>
      <c r="BC9" s="6"/>
      <c r="BD9" s="6"/>
      <c r="BL9" s="31"/>
      <c r="BM9" s="31"/>
      <c r="BN9" s="31"/>
      <c r="BO9" s="31"/>
      <c r="BP9" s="31"/>
      <c r="BQ9" s="31"/>
    </row>
    <row r="10" spans="1:69" ht="27" customHeight="1" thickBot="1" x14ac:dyDescent="0.25">
      <c r="D10" s="195" t="s">
        <v>262</v>
      </c>
      <c r="E10" s="196"/>
      <c r="F10" s="197"/>
      <c r="G10" s="211"/>
      <c r="H10" s="212"/>
      <c r="I10" s="212"/>
      <c r="J10" s="213"/>
      <c r="K10" s="65"/>
      <c r="L10" s="66"/>
      <c r="M10" s="67"/>
      <c r="N10" s="61"/>
      <c r="O10" s="61"/>
      <c r="P10" s="61"/>
      <c r="Q10" s="61"/>
      <c r="R10" s="61"/>
      <c r="S10" s="61"/>
      <c r="T10" s="61"/>
      <c r="U10" s="61"/>
      <c r="V10" s="61"/>
      <c r="W10" s="61"/>
      <c r="X10" s="61"/>
      <c r="Y10" s="61"/>
      <c r="Z10" s="61"/>
      <c r="AA10" s="6"/>
      <c r="AB10" s="6"/>
      <c r="AC10" s="6"/>
      <c r="AD10" s="11"/>
      <c r="AE10" s="36"/>
      <c r="AF10" s="6"/>
      <c r="AG10" s="6"/>
      <c r="AH10" s="6"/>
      <c r="AI10" s="6"/>
      <c r="AJ10" s="6"/>
      <c r="AK10" s="6"/>
      <c r="AL10" s="6"/>
      <c r="AM10" s="6"/>
      <c r="AN10" s="6"/>
      <c r="AO10" s="6"/>
      <c r="AP10" s="6"/>
      <c r="AQ10" s="6"/>
      <c r="AR10" s="6"/>
      <c r="AS10" s="6"/>
      <c r="AT10" s="36"/>
      <c r="AU10" s="36"/>
      <c r="AV10" s="6"/>
      <c r="AW10" s="6"/>
      <c r="AX10" s="6"/>
      <c r="AY10" s="6"/>
      <c r="AZ10" s="6"/>
      <c r="BA10" s="37"/>
      <c r="BB10" s="6"/>
      <c r="BC10" s="6"/>
      <c r="BD10" s="6"/>
      <c r="BL10" s="31"/>
      <c r="BM10" s="31"/>
      <c r="BN10" s="31"/>
      <c r="BO10" s="31"/>
      <c r="BP10" s="31"/>
      <c r="BQ10" s="31"/>
    </row>
    <row r="11" spans="1:69" ht="27" customHeight="1" x14ac:dyDescent="0.2">
      <c r="D11" s="195" t="s">
        <v>263</v>
      </c>
      <c r="E11" s="196"/>
      <c r="F11" s="197"/>
      <c r="G11" s="211"/>
      <c r="H11" s="212"/>
      <c r="I11" s="212"/>
      <c r="J11" s="213"/>
      <c r="K11" s="68"/>
      <c r="L11" s="69"/>
      <c r="M11" s="70"/>
      <c r="N11" s="61"/>
      <c r="O11" s="61"/>
      <c r="P11" s="61"/>
      <c r="Q11" s="61"/>
      <c r="R11" s="61"/>
      <c r="S11" s="61"/>
      <c r="T11" s="61"/>
      <c r="U11" s="61"/>
      <c r="V11" s="61"/>
      <c r="W11" s="61"/>
      <c r="X11" s="61"/>
      <c r="Y11" s="61"/>
      <c r="Z11" s="61"/>
      <c r="AA11" s="6"/>
      <c r="AB11" s="6"/>
      <c r="AC11" s="6"/>
      <c r="AD11" s="11"/>
      <c r="AE11" s="36"/>
      <c r="AF11" s="6"/>
      <c r="AG11" s="6"/>
      <c r="AH11" s="6"/>
      <c r="AI11" s="6"/>
      <c r="AJ11" s="6"/>
      <c r="AK11" s="6"/>
      <c r="AL11" s="6"/>
      <c r="AM11" s="6"/>
      <c r="AN11" s="6"/>
      <c r="AO11" s="6"/>
      <c r="AP11" s="6"/>
      <c r="AQ11" s="6"/>
      <c r="AR11" s="6"/>
      <c r="AS11" s="6"/>
      <c r="AT11" s="36"/>
      <c r="AU11" s="36"/>
      <c r="AV11" s="6"/>
      <c r="AW11" s="6"/>
      <c r="AX11" s="6"/>
      <c r="AY11" s="6"/>
      <c r="AZ11" s="6"/>
      <c r="BA11" s="37"/>
      <c r="BB11" s="6"/>
      <c r="BC11" s="6"/>
      <c r="BD11" s="6"/>
      <c r="BL11" s="31"/>
      <c r="BM11" s="31"/>
      <c r="BN11" s="31"/>
      <c r="BO11" s="31"/>
      <c r="BP11" s="31"/>
      <c r="BQ11" s="31"/>
    </row>
    <row r="12" spans="1:69" ht="30.75" customHeight="1" thickBot="1" x14ac:dyDescent="0.3">
      <c r="D12" s="208" t="s">
        <v>246</v>
      </c>
      <c r="E12" s="209"/>
      <c r="F12" s="210"/>
      <c r="G12" s="205"/>
      <c r="H12" s="206"/>
      <c r="I12" s="206"/>
      <c r="J12" s="207"/>
      <c r="K12" s="71"/>
      <c r="L12" s="72"/>
      <c r="M12" s="73"/>
      <c r="N12" s="59"/>
      <c r="O12" s="59"/>
      <c r="P12" s="59"/>
      <c r="Q12" s="59"/>
      <c r="R12" s="59"/>
      <c r="S12" s="59"/>
      <c r="T12" s="59"/>
      <c r="U12" s="59"/>
      <c r="V12" s="59"/>
      <c r="W12" s="59"/>
      <c r="X12" s="59"/>
      <c r="Y12" s="59"/>
      <c r="Z12" s="59"/>
      <c r="AA12" s="6"/>
      <c r="AB12" s="6"/>
      <c r="AC12" s="6"/>
      <c r="AD12" s="11"/>
      <c r="AE12" s="36"/>
      <c r="AS12" s="6"/>
      <c r="AT12" s="36"/>
      <c r="AU12" s="36"/>
      <c r="AV12" s="6"/>
      <c r="AW12" s="6"/>
      <c r="AX12" s="6"/>
      <c r="AY12" s="6"/>
      <c r="AZ12" s="6"/>
      <c r="BA12" s="37"/>
      <c r="BB12" s="6"/>
      <c r="BC12" s="6"/>
      <c r="BD12" s="6"/>
      <c r="BL12" s="31"/>
      <c r="BM12" s="31"/>
      <c r="BN12" s="31"/>
      <c r="BO12" s="31"/>
      <c r="BP12" s="31"/>
      <c r="BQ12" s="31"/>
    </row>
    <row r="13" spans="1:69" ht="4.5" customHeight="1" thickBot="1" x14ac:dyDescent="0.25">
      <c r="A13" s="29"/>
      <c r="B13" s="32"/>
      <c r="C13" s="32"/>
      <c r="D13" s="32"/>
      <c r="E13" s="32"/>
      <c r="F13" s="30"/>
      <c r="G13" s="30"/>
      <c r="H13" s="30"/>
      <c r="I13" s="30"/>
      <c r="J13" s="30"/>
      <c r="K13" s="30"/>
      <c r="L13" s="6"/>
      <c r="M13" s="6"/>
      <c r="N13" s="31"/>
      <c r="O13" s="31"/>
      <c r="P13" s="31"/>
      <c r="Q13" s="31"/>
      <c r="R13" s="31"/>
      <c r="S13" s="31"/>
      <c r="T13" s="31"/>
      <c r="U13" s="31"/>
      <c r="V13" s="31"/>
      <c r="W13" s="31"/>
      <c r="X13" s="31"/>
      <c r="Y13" s="31"/>
      <c r="Z13" s="31"/>
      <c r="AA13" s="6"/>
      <c r="AB13" s="6"/>
      <c r="AC13" s="6"/>
      <c r="AD13" s="11"/>
      <c r="AE13" s="36"/>
      <c r="AF13" s="31"/>
      <c r="AG13" s="31"/>
      <c r="AH13" s="31"/>
      <c r="AI13" s="31"/>
      <c r="AJ13" s="31"/>
      <c r="AK13" s="31"/>
      <c r="AL13" s="31"/>
      <c r="AM13" s="31"/>
      <c r="AN13" s="31"/>
      <c r="AO13" s="31"/>
      <c r="AP13" s="31"/>
      <c r="AQ13" s="31"/>
      <c r="AR13" s="31"/>
      <c r="AS13" s="6"/>
      <c r="AT13" s="36"/>
      <c r="AU13" s="36"/>
      <c r="AV13" s="6"/>
      <c r="AW13" s="6"/>
      <c r="AX13" s="6"/>
      <c r="AY13" s="6"/>
      <c r="AZ13" s="6"/>
      <c r="BA13" s="37"/>
      <c r="BB13" s="6"/>
      <c r="BC13" s="6"/>
      <c r="BD13" s="6"/>
      <c r="BL13" s="49"/>
      <c r="BM13" s="49"/>
      <c r="BN13" s="49"/>
      <c r="BO13" s="49"/>
      <c r="BP13" s="49"/>
      <c r="BQ13" s="49"/>
    </row>
    <row r="14" spans="1:69" ht="15" customHeight="1" x14ac:dyDescent="0.2">
      <c r="B14" s="47"/>
      <c r="C14" s="47"/>
      <c r="D14" s="198" t="s">
        <v>264</v>
      </c>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36"/>
      <c r="AF14" s="172" t="s">
        <v>249</v>
      </c>
      <c r="AG14" s="173"/>
      <c r="AH14" s="173"/>
      <c r="AI14" s="173"/>
      <c r="AJ14" s="173"/>
      <c r="AK14" s="173"/>
      <c r="AL14" s="173"/>
      <c r="AM14" s="173"/>
      <c r="AN14" s="173"/>
      <c r="AO14" s="173"/>
      <c r="AP14" s="173"/>
      <c r="AQ14" s="173"/>
      <c r="AR14" s="173"/>
      <c r="AS14" s="174"/>
      <c r="AT14" s="36"/>
      <c r="AU14" s="178" t="s">
        <v>259</v>
      </c>
      <c r="AV14" s="179"/>
      <c r="AW14" s="179"/>
      <c r="AX14" s="179"/>
      <c r="AY14" s="179"/>
      <c r="AZ14" s="180"/>
      <c r="BA14" s="37"/>
      <c r="BB14" s="6"/>
      <c r="BC14" s="6"/>
      <c r="BD14" s="6"/>
      <c r="BL14" s="184" t="s">
        <v>13</v>
      </c>
      <c r="BM14" s="185"/>
      <c r="BN14" s="185"/>
      <c r="BO14" s="185"/>
      <c r="BP14" s="186"/>
      <c r="BQ14" s="50">
        <f>+BP26</f>
        <v>160.71428571428572</v>
      </c>
    </row>
    <row r="15" spans="1:69" ht="6.75" customHeight="1" thickBot="1" x14ac:dyDescent="0.25">
      <c r="A15" s="48"/>
      <c r="B15" s="48"/>
      <c r="C15" s="48"/>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36"/>
      <c r="AF15" s="175"/>
      <c r="AG15" s="176"/>
      <c r="AH15" s="176"/>
      <c r="AI15" s="176"/>
      <c r="AJ15" s="176"/>
      <c r="AK15" s="176"/>
      <c r="AL15" s="176"/>
      <c r="AM15" s="176"/>
      <c r="AN15" s="176"/>
      <c r="AO15" s="176"/>
      <c r="AP15" s="176"/>
      <c r="AQ15" s="176"/>
      <c r="AR15" s="176"/>
      <c r="AS15" s="177"/>
      <c r="AT15" s="36"/>
      <c r="AU15" s="181"/>
      <c r="AV15" s="182"/>
      <c r="AW15" s="182"/>
      <c r="AX15" s="182"/>
      <c r="AY15" s="182"/>
      <c r="AZ15" s="183"/>
      <c r="BA15" s="37"/>
      <c r="BB15" s="6"/>
      <c r="BC15" s="6"/>
      <c r="BD15" s="6"/>
      <c r="BL15" s="187"/>
      <c r="BM15" s="188"/>
      <c r="BN15" s="188"/>
      <c r="BO15" s="188"/>
      <c r="BP15" s="189"/>
      <c r="BQ15" s="51"/>
    </row>
    <row r="16" spans="1:69" s="7" customFormat="1" ht="33.75" customHeight="1" thickBot="1" x14ac:dyDescent="0.25">
      <c r="A16" s="194" t="s">
        <v>158</v>
      </c>
      <c r="B16" s="155" t="s">
        <v>103</v>
      </c>
      <c r="C16" s="156" t="s">
        <v>282</v>
      </c>
      <c r="D16" s="155" t="s">
        <v>225</v>
      </c>
      <c r="E16" s="202" t="s">
        <v>283</v>
      </c>
      <c r="F16" s="203"/>
      <c r="G16" s="203"/>
      <c r="H16" s="203"/>
      <c r="I16" s="203"/>
      <c r="J16" s="203"/>
      <c r="K16" s="204"/>
      <c r="L16" s="155" t="s">
        <v>273</v>
      </c>
      <c r="M16" s="155" t="s">
        <v>274</v>
      </c>
      <c r="N16" s="157" t="s">
        <v>149</v>
      </c>
      <c r="O16" s="157"/>
      <c r="P16" s="157"/>
      <c r="Q16" s="157" t="s">
        <v>221</v>
      </c>
      <c r="R16" s="157" t="s">
        <v>222</v>
      </c>
      <c r="S16" s="157"/>
      <c r="T16" s="157"/>
      <c r="U16" s="157" t="s">
        <v>99</v>
      </c>
      <c r="V16" s="157" t="s">
        <v>100</v>
      </c>
      <c r="W16" s="157"/>
      <c r="X16" s="157"/>
      <c r="Y16" s="157" t="s">
        <v>284</v>
      </c>
      <c r="Z16" s="165" t="s">
        <v>285</v>
      </c>
      <c r="AA16" s="155" t="s">
        <v>146</v>
      </c>
      <c r="AB16" s="156" t="s">
        <v>293</v>
      </c>
      <c r="AC16" s="155" t="s">
        <v>286</v>
      </c>
      <c r="AD16" s="155" t="s">
        <v>287</v>
      </c>
      <c r="AE16" s="74"/>
      <c r="AF16" s="161" t="s">
        <v>149</v>
      </c>
      <c r="AG16" s="161"/>
      <c r="AH16" s="161"/>
      <c r="AI16" s="161" t="s">
        <v>221</v>
      </c>
      <c r="AJ16" s="161" t="s">
        <v>222</v>
      </c>
      <c r="AK16" s="161"/>
      <c r="AL16" s="161"/>
      <c r="AM16" s="161" t="s">
        <v>99</v>
      </c>
      <c r="AN16" s="161" t="s">
        <v>100</v>
      </c>
      <c r="AO16" s="161"/>
      <c r="AP16" s="161"/>
      <c r="AQ16" s="161" t="s">
        <v>284</v>
      </c>
      <c r="AR16" s="164" t="s">
        <v>285</v>
      </c>
      <c r="AS16" s="164" t="s">
        <v>146</v>
      </c>
      <c r="AT16" s="74"/>
      <c r="AU16" s="163" t="s">
        <v>288</v>
      </c>
      <c r="AV16" s="163" t="s">
        <v>153</v>
      </c>
      <c r="AW16" s="163"/>
      <c r="AX16" s="162" t="s">
        <v>145</v>
      </c>
      <c r="AY16" s="162"/>
      <c r="AZ16" s="162"/>
      <c r="BA16" s="38"/>
      <c r="BB16" s="171" t="s">
        <v>156</v>
      </c>
      <c r="BC16" s="171"/>
      <c r="BD16" s="171"/>
      <c r="BE16" s="171"/>
      <c r="BF16" s="171"/>
      <c r="BG16" s="171"/>
      <c r="BH16" s="171"/>
      <c r="BI16" s="171"/>
      <c r="BJ16" s="170" t="s">
        <v>157</v>
      </c>
      <c r="BL16" s="5"/>
      <c r="BM16" s="5"/>
      <c r="BN16" s="5"/>
      <c r="BO16" s="5"/>
      <c r="BP16" s="5"/>
      <c r="BQ16" s="5"/>
    </row>
    <row r="17" spans="1:69" s="7" customFormat="1" ht="74.25" customHeight="1" thickBot="1" x14ac:dyDescent="0.3">
      <c r="A17" s="194"/>
      <c r="B17" s="155"/>
      <c r="C17" s="157"/>
      <c r="D17" s="155"/>
      <c r="E17" s="75" t="s">
        <v>289</v>
      </c>
      <c r="F17" s="76" t="s">
        <v>143</v>
      </c>
      <c r="G17" s="77" t="s">
        <v>147</v>
      </c>
      <c r="H17" s="75" t="s">
        <v>290</v>
      </c>
      <c r="I17" s="75" t="s">
        <v>0</v>
      </c>
      <c r="J17" s="200" t="s">
        <v>1</v>
      </c>
      <c r="K17" s="201"/>
      <c r="L17" s="156"/>
      <c r="M17" s="156"/>
      <c r="N17" s="77" t="s">
        <v>101</v>
      </c>
      <c r="O17" s="77" t="s">
        <v>102</v>
      </c>
      <c r="P17" s="77" t="s">
        <v>98</v>
      </c>
      <c r="Q17" s="155"/>
      <c r="R17" s="77" t="s">
        <v>101</v>
      </c>
      <c r="S17" s="77" t="s">
        <v>102</v>
      </c>
      <c r="T17" s="77" t="s">
        <v>98</v>
      </c>
      <c r="U17" s="155"/>
      <c r="V17" s="77" t="s">
        <v>101</v>
      </c>
      <c r="W17" s="77" t="s">
        <v>102</v>
      </c>
      <c r="X17" s="77" t="s">
        <v>98</v>
      </c>
      <c r="Y17" s="155"/>
      <c r="Z17" s="166"/>
      <c r="AA17" s="155"/>
      <c r="AB17" s="157"/>
      <c r="AC17" s="155"/>
      <c r="AD17" s="155"/>
      <c r="AE17" s="74"/>
      <c r="AF17" s="78" t="s">
        <v>101</v>
      </c>
      <c r="AG17" s="78" t="s">
        <v>102</v>
      </c>
      <c r="AH17" s="78" t="s">
        <v>98</v>
      </c>
      <c r="AI17" s="161"/>
      <c r="AJ17" s="78" t="s">
        <v>101</v>
      </c>
      <c r="AK17" s="78" t="s">
        <v>102</v>
      </c>
      <c r="AL17" s="78" t="s">
        <v>98</v>
      </c>
      <c r="AM17" s="161"/>
      <c r="AN17" s="78" t="s">
        <v>101</v>
      </c>
      <c r="AO17" s="78" t="s">
        <v>102</v>
      </c>
      <c r="AP17" s="78" t="s">
        <v>98</v>
      </c>
      <c r="AQ17" s="161"/>
      <c r="AR17" s="164"/>
      <c r="AS17" s="164"/>
      <c r="AT17" s="74"/>
      <c r="AU17" s="163"/>
      <c r="AV17" s="79" t="s">
        <v>144</v>
      </c>
      <c r="AW17" s="80" t="s">
        <v>148</v>
      </c>
      <c r="AX17" s="79" t="s">
        <v>154</v>
      </c>
      <c r="AY17" s="80" t="s">
        <v>291</v>
      </c>
      <c r="AZ17" s="80" t="s">
        <v>292</v>
      </c>
      <c r="BA17" s="46"/>
      <c r="BB17" s="46" t="s">
        <v>2</v>
      </c>
      <c r="BC17" s="46" t="s">
        <v>3</v>
      </c>
      <c r="BD17" s="46" t="s">
        <v>268</v>
      </c>
      <c r="BE17" s="46" t="s">
        <v>4</v>
      </c>
      <c r="BF17" s="46" t="s">
        <v>5</v>
      </c>
      <c r="BG17" s="46" t="s">
        <v>267</v>
      </c>
      <c r="BH17" s="46" t="s">
        <v>269</v>
      </c>
      <c r="BI17" s="46" t="s">
        <v>270</v>
      </c>
      <c r="BJ17" s="170"/>
      <c r="BL17" s="190" t="s">
        <v>224</v>
      </c>
      <c r="BM17" s="191"/>
      <c r="BN17" s="191"/>
      <c r="BO17" s="191"/>
      <c r="BP17" s="191"/>
      <c r="BQ17" s="192"/>
    </row>
    <row r="18" spans="1:69" s="8" customFormat="1" ht="44.1" customHeight="1" x14ac:dyDescent="0.2">
      <c r="A18" s="81">
        <v>1</v>
      </c>
      <c r="B18" s="82"/>
      <c r="C18" s="82"/>
      <c r="D18" s="82"/>
      <c r="E18" s="83"/>
      <c r="F18" s="84"/>
      <c r="G18" s="85"/>
      <c r="H18" s="86"/>
      <c r="I18" s="87" t="str">
        <f>IFERROR(VLOOKUP(H18,'Codigos y niveles de cargo'!$B$5:$D$60,2,0)," ")</f>
        <v xml:space="preserve"> </v>
      </c>
      <c r="J18" s="263"/>
      <c r="K18" s="263"/>
      <c r="L18" s="88"/>
      <c r="M18" s="84"/>
      <c r="N18" s="84"/>
      <c r="O18" s="84"/>
      <c r="P18" s="84"/>
      <c r="Q18" s="89">
        <f>(N18/3600)+(O18/60)+P18</f>
        <v>0</v>
      </c>
      <c r="R18" s="84"/>
      <c r="S18" s="84"/>
      <c r="T18" s="84"/>
      <c r="U18" s="89">
        <f>(R18/3600)+(S18/60)+T18</f>
        <v>0</v>
      </c>
      <c r="V18" s="84"/>
      <c r="W18" s="84"/>
      <c r="X18" s="84"/>
      <c r="Y18" s="89">
        <f>(V18/3600)+(W18/60)+X18</f>
        <v>0</v>
      </c>
      <c r="Z18" s="90">
        <f>((Q18+(4*U18)+Y18)/6)*(1.07)</f>
        <v>0</v>
      </c>
      <c r="AA18" s="84"/>
      <c r="AB18" s="84"/>
      <c r="AC18" s="84"/>
      <c r="AD18" s="91"/>
      <c r="AE18" s="92"/>
      <c r="AF18" s="93"/>
      <c r="AG18" s="94"/>
      <c r="AH18" s="94"/>
      <c r="AI18" s="95">
        <f>(AF18/3600)+(AG18/60)+AH18</f>
        <v>0</v>
      </c>
      <c r="AJ18" s="94"/>
      <c r="AK18" s="94"/>
      <c r="AL18" s="94"/>
      <c r="AM18" s="95">
        <f>(AJ18/3600)+(AK18/60)+AL18</f>
        <v>0</v>
      </c>
      <c r="AN18" s="94"/>
      <c r="AO18" s="94"/>
      <c r="AP18" s="94"/>
      <c r="AQ18" s="95">
        <f>(AN18/3600)+(AO18/60)+AP18</f>
        <v>0</v>
      </c>
      <c r="AR18" s="96">
        <f>((AI18+(4*AM18)+AQ18)/6)*(1.07)</f>
        <v>0</v>
      </c>
      <c r="AS18" s="97"/>
      <c r="AT18" s="92"/>
      <c r="AU18" s="98"/>
      <c r="AV18" s="99"/>
      <c r="AW18" s="100"/>
      <c r="AX18" s="101"/>
      <c r="AY18" s="102"/>
      <c r="AZ18" s="102"/>
      <c r="BA18" s="33"/>
      <c r="BB18" s="40" t="str">
        <f>IF($AV18=BB$17,($AR18*$AS18),"-")</f>
        <v>-</v>
      </c>
      <c r="BC18" s="40" t="str">
        <f>IF($AV18=BC$17,($AR18*$AS18),"-")</f>
        <v>-</v>
      </c>
      <c r="BD18" s="40" t="str">
        <f t="shared" ref="BD18:BH47" si="0">IF($AV18=BD$17,($AR18*$AS18),"-")</f>
        <v>-</v>
      </c>
      <c r="BE18" s="40" t="str">
        <f t="shared" si="0"/>
        <v>-</v>
      </c>
      <c r="BF18" s="40" t="str">
        <f t="shared" si="0"/>
        <v>-</v>
      </c>
      <c r="BG18" s="40" t="str">
        <f t="shared" si="0"/>
        <v>-</v>
      </c>
      <c r="BH18" s="40" t="str">
        <f>IF($AV18=BH$17,($AR18*$AS18),"-")</f>
        <v>-</v>
      </c>
      <c r="BI18" s="40" t="str">
        <f>IF($AU18="X",($AR18*$AS18),"-")</f>
        <v>-</v>
      </c>
      <c r="BJ18" s="41">
        <f>SUM(BB18:BI18)</f>
        <v>0</v>
      </c>
      <c r="BL18" s="167" t="s">
        <v>152</v>
      </c>
      <c r="BM18" s="168"/>
      <c r="BN18" s="168"/>
      <c r="BO18" s="168"/>
      <c r="BP18" s="168"/>
      <c r="BQ18" s="169"/>
    </row>
    <row r="19" spans="1:69" s="8" customFormat="1" ht="44.1" customHeight="1" x14ac:dyDescent="0.2">
      <c r="A19" s="103">
        <v>2</v>
      </c>
      <c r="B19" s="104"/>
      <c r="C19" s="105"/>
      <c r="D19" s="105"/>
      <c r="E19" s="106"/>
      <c r="F19" s="107"/>
      <c r="G19" s="108"/>
      <c r="H19" s="109"/>
      <c r="I19" s="110" t="str">
        <f>IFERROR(VLOOKUP(H19,'Codigos y niveles de cargo'!$B$5:$D$60,2,0)," ")</f>
        <v xml:space="preserve"> </v>
      </c>
      <c r="J19" s="193"/>
      <c r="K19" s="193"/>
      <c r="L19" s="111"/>
      <c r="M19" s="107"/>
      <c r="N19" s="107"/>
      <c r="O19" s="107"/>
      <c r="P19" s="107"/>
      <c r="Q19" s="112">
        <f t="shared" ref="Q19:Q26" si="1">(N19/3600)+(O19/60)+P19</f>
        <v>0</v>
      </c>
      <c r="R19" s="107"/>
      <c r="S19" s="107"/>
      <c r="T19" s="107"/>
      <c r="U19" s="112">
        <f t="shared" ref="U19:U26" si="2">(R19/3600)+(S19/60)+T19</f>
        <v>0</v>
      </c>
      <c r="V19" s="107"/>
      <c r="W19" s="107"/>
      <c r="X19" s="107"/>
      <c r="Y19" s="112">
        <f t="shared" ref="Y19:Y26" si="3">(V19/3600)+(W19/60)+X19</f>
        <v>0</v>
      </c>
      <c r="Z19" s="113">
        <f t="shared" ref="Z19:Z26" si="4">((Q19+(4*U19)+Y19)/6)*(1.07)</f>
        <v>0</v>
      </c>
      <c r="AA19" s="107"/>
      <c r="AB19" s="107"/>
      <c r="AC19" s="107"/>
      <c r="AD19" s="114"/>
      <c r="AE19" s="92"/>
      <c r="AF19" s="115"/>
      <c r="AG19" s="107"/>
      <c r="AH19" s="107"/>
      <c r="AI19" s="112">
        <f t="shared" ref="AI19:AI42" si="5">(AF19/3600)+(AG19/60)+AH19</f>
        <v>0</v>
      </c>
      <c r="AJ19" s="107"/>
      <c r="AK19" s="107"/>
      <c r="AL19" s="107"/>
      <c r="AM19" s="112">
        <f t="shared" ref="AM19:AM42" si="6">(AJ19/3600)+(AK19/60)+AL19</f>
        <v>0</v>
      </c>
      <c r="AN19" s="107"/>
      <c r="AO19" s="107"/>
      <c r="AP19" s="107"/>
      <c r="AQ19" s="112">
        <f t="shared" ref="AQ19:AQ42" si="7">(AN19/3600)+(AO19/60)+AP19</f>
        <v>0</v>
      </c>
      <c r="AR19" s="113">
        <f t="shared" ref="AR19:AR42" si="8">((AI19+(4*AM19)+AQ19)/6)*(1.07)</f>
        <v>0</v>
      </c>
      <c r="AS19" s="116"/>
      <c r="AT19" s="92"/>
      <c r="AU19" s="117"/>
      <c r="AV19" s="118"/>
      <c r="AW19" s="119"/>
      <c r="AX19" s="120"/>
      <c r="AY19" s="121"/>
      <c r="AZ19" s="121"/>
      <c r="BA19" s="33"/>
      <c r="BB19" s="42" t="str">
        <f t="shared" ref="BB19:BC47" si="9">IF($AV19=BB$17,($AR19*$AS19),"-")</f>
        <v>-</v>
      </c>
      <c r="BC19" s="42" t="str">
        <f t="shared" si="9"/>
        <v>-</v>
      </c>
      <c r="BD19" s="42" t="str">
        <f t="shared" si="0"/>
        <v>-</v>
      </c>
      <c r="BE19" s="42" t="str">
        <f t="shared" si="0"/>
        <v>-</v>
      </c>
      <c r="BF19" s="42" t="str">
        <f t="shared" si="0"/>
        <v>-</v>
      </c>
      <c r="BG19" s="42" t="str">
        <f t="shared" si="0"/>
        <v>-</v>
      </c>
      <c r="BH19" s="42" t="str">
        <f t="shared" si="0"/>
        <v>-</v>
      </c>
      <c r="BI19" s="42" t="str">
        <f t="shared" ref="BI19:BI47" si="10">IF($AU19="X",($AR19*$AS19),"-")</f>
        <v>-</v>
      </c>
      <c r="BJ19" s="43">
        <f>SUM(BB19:BH19)</f>
        <v>0</v>
      </c>
      <c r="BL19" s="153" t="s">
        <v>150</v>
      </c>
      <c r="BM19" s="154"/>
      <c r="BN19" s="154"/>
      <c r="BO19" s="154"/>
      <c r="BP19" s="9">
        <v>8</v>
      </c>
      <c r="BQ19" s="17" t="s">
        <v>98</v>
      </c>
    </row>
    <row r="20" spans="1:69" s="8" customFormat="1" ht="44.1" customHeight="1" x14ac:dyDescent="0.2">
      <c r="A20" s="103">
        <v>3</v>
      </c>
      <c r="B20" s="104"/>
      <c r="C20" s="105"/>
      <c r="D20" s="105"/>
      <c r="E20" s="106"/>
      <c r="F20" s="107"/>
      <c r="G20" s="108"/>
      <c r="H20" s="109"/>
      <c r="I20" s="110" t="str">
        <f>IFERROR(VLOOKUP(H20,'Codigos y niveles de cargo'!$B$5:$D$60,2,0)," ")</f>
        <v xml:space="preserve"> </v>
      </c>
      <c r="J20" s="193"/>
      <c r="K20" s="193"/>
      <c r="L20" s="111"/>
      <c r="M20" s="107"/>
      <c r="N20" s="107"/>
      <c r="O20" s="107"/>
      <c r="P20" s="107"/>
      <c r="Q20" s="112">
        <f t="shared" si="1"/>
        <v>0</v>
      </c>
      <c r="R20" s="107"/>
      <c r="S20" s="107"/>
      <c r="T20" s="107"/>
      <c r="U20" s="112">
        <f t="shared" si="2"/>
        <v>0</v>
      </c>
      <c r="V20" s="107"/>
      <c r="W20" s="107"/>
      <c r="X20" s="107"/>
      <c r="Y20" s="112">
        <f t="shared" si="3"/>
        <v>0</v>
      </c>
      <c r="Z20" s="113">
        <f t="shared" si="4"/>
        <v>0</v>
      </c>
      <c r="AA20" s="107"/>
      <c r="AB20" s="107"/>
      <c r="AC20" s="107"/>
      <c r="AD20" s="114"/>
      <c r="AE20" s="92"/>
      <c r="AF20" s="115"/>
      <c r="AG20" s="107"/>
      <c r="AH20" s="107"/>
      <c r="AI20" s="112">
        <f t="shared" si="5"/>
        <v>0</v>
      </c>
      <c r="AJ20" s="107"/>
      <c r="AK20" s="107"/>
      <c r="AL20" s="107"/>
      <c r="AM20" s="112">
        <f t="shared" si="6"/>
        <v>0</v>
      </c>
      <c r="AN20" s="107"/>
      <c r="AO20" s="107"/>
      <c r="AP20" s="107"/>
      <c r="AQ20" s="112">
        <f t="shared" si="7"/>
        <v>0</v>
      </c>
      <c r="AR20" s="113">
        <f t="shared" si="8"/>
        <v>0</v>
      </c>
      <c r="AS20" s="116"/>
      <c r="AT20" s="92"/>
      <c r="AU20" s="117"/>
      <c r="AV20" s="118"/>
      <c r="AW20" s="119"/>
      <c r="AX20" s="120"/>
      <c r="AY20" s="121"/>
      <c r="AZ20" s="121"/>
      <c r="BA20" s="33"/>
      <c r="BB20" s="42" t="str">
        <f t="shared" si="9"/>
        <v>-</v>
      </c>
      <c r="BC20" s="42" t="str">
        <f t="shared" si="9"/>
        <v>-</v>
      </c>
      <c r="BD20" s="42" t="str">
        <f t="shared" si="0"/>
        <v>-</v>
      </c>
      <c r="BE20" s="42" t="str">
        <f t="shared" si="0"/>
        <v>-</v>
      </c>
      <c r="BF20" s="42" t="str">
        <f t="shared" si="0"/>
        <v>-</v>
      </c>
      <c r="BG20" s="42" t="str">
        <f t="shared" si="0"/>
        <v>-</v>
      </c>
      <c r="BH20" s="42" t="str">
        <f t="shared" si="0"/>
        <v>-</v>
      </c>
      <c r="BI20" s="42" t="str">
        <f t="shared" si="10"/>
        <v>-</v>
      </c>
      <c r="BJ20" s="43">
        <f t="shared" ref="BJ20:BJ46" si="11">SUM(BB20:BH20)</f>
        <v>0</v>
      </c>
      <c r="BL20" s="153" t="s">
        <v>223</v>
      </c>
      <c r="BM20" s="154"/>
      <c r="BN20" s="154"/>
      <c r="BO20" s="154"/>
      <c r="BP20" s="9">
        <v>44</v>
      </c>
      <c r="BQ20" s="17" t="s">
        <v>98</v>
      </c>
    </row>
    <row r="21" spans="1:69" s="8" customFormat="1" ht="44.1" customHeight="1" x14ac:dyDescent="0.2">
      <c r="A21" s="103">
        <v>4</v>
      </c>
      <c r="B21" s="104"/>
      <c r="C21" s="105"/>
      <c r="D21" s="105"/>
      <c r="E21" s="106"/>
      <c r="F21" s="107"/>
      <c r="G21" s="108"/>
      <c r="H21" s="109"/>
      <c r="I21" s="110" t="str">
        <f>IFERROR(VLOOKUP(H21,'Codigos y niveles de cargo'!$B$5:$D$60,2,0)," ")</f>
        <v xml:space="preserve"> </v>
      </c>
      <c r="J21" s="193"/>
      <c r="K21" s="193"/>
      <c r="L21" s="111"/>
      <c r="M21" s="107"/>
      <c r="N21" s="107"/>
      <c r="O21" s="107"/>
      <c r="P21" s="107"/>
      <c r="Q21" s="112">
        <f t="shared" si="1"/>
        <v>0</v>
      </c>
      <c r="R21" s="107"/>
      <c r="S21" s="107"/>
      <c r="T21" s="107"/>
      <c r="U21" s="112">
        <f t="shared" si="2"/>
        <v>0</v>
      </c>
      <c r="V21" s="107"/>
      <c r="W21" s="107"/>
      <c r="X21" s="107"/>
      <c r="Y21" s="112">
        <f t="shared" si="3"/>
        <v>0</v>
      </c>
      <c r="Z21" s="113">
        <f t="shared" si="4"/>
        <v>0</v>
      </c>
      <c r="AA21" s="107"/>
      <c r="AB21" s="107"/>
      <c r="AC21" s="107"/>
      <c r="AD21" s="114"/>
      <c r="AE21" s="92"/>
      <c r="AF21" s="115"/>
      <c r="AG21" s="107"/>
      <c r="AH21" s="107"/>
      <c r="AI21" s="112">
        <f t="shared" si="5"/>
        <v>0</v>
      </c>
      <c r="AJ21" s="107"/>
      <c r="AK21" s="107"/>
      <c r="AL21" s="107"/>
      <c r="AM21" s="112">
        <f t="shared" si="6"/>
        <v>0</v>
      </c>
      <c r="AN21" s="107"/>
      <c r="AO21" s="107"/>
      <c r="AP21" s="107"/>
      <c r="AQ21" s="112">
        <f t="shared" si="7"/>
        <v>0</v>
      </c>
      <c r="AR21" s="113">
        <f t="shared" si="8"/>
        <v>0</v>
      </c>
      <c r="AS21" s="116"/>
      <c r="AT21" s="92"/>
      <c r="AU21" s="117"/>
      <c r="AV21" s="118"/>
      <c r="AW21" s="119"/>
      <c r="AX21" s="120"/>
      <c r="AY21" s="121"/>
      <c r="AZ21" s="121"/>
      <c r="BA21" s="33"/>
      <c r="BB21" s="42" t="str">
        <f t="shared" si="9"/>
        <v>-</v>
      </c>
      <c r="BC21" s="42" t="str">
        <f t="shared" si="9"/>
        <v>-</v>
      </c>
      <c r="BD21" s="42" t="str">
        <f t="shared" si="0"/>
        <v>-</v>
      </c>
      <c r="BE21" s="42" t="str">
        <f t="shared" si="0"/>
        <v>-</v>
      </c>
      <c r="BF21" s="42" t="str">
        <f t="shared" si="0"/>
        <v>-</v>
      </c>
      <c r="BG21" s="42" t="str">
        <f t="shared" si="0"/>
        <v>-</v>
      </c>
      <c r="BH21" s="42" t="str">
        <f t="shared" si="0"/>
        <v>-</v>
      </c>
      <c r="BI21" s="42" t="str">
        <f t="shared" si="10"/>
        <v>-</v>
      </c>
      <c r="BJ21" s="43">
        <f t="shared" si="11"/>
        <v>0</v>
      </c>
      <c r="BL21" s="153" t="s">
        <v>215</v>
      </c>
      <c r="BM21" s="154"/>
      <c r="BN21" s="154"/>
      <c r="BO21" s="154"/>
      <c r="BP21" s="9">
        <v>40</v>
      </c>
      <c r="BQ21" s="17" t="s">
        <v>98</v>
      </c>
    </row>
    <row r="22" spans="1:69" s="8" customFormat="1" ht="44.1" customHeight="1" x14ac:dyDescent="0.2">
      <c r="A22" s="103">
        <v>5</v>
      </c>
      <c r="B22" s="104"/>
      <c r="C22" s="105"/>
      <c r="D22" s="105"/>
      <c r="E22" s="106"/>
      <c r="F22" s="107"/>
      <c r="G22" s="108"/>
      <c r="H22" s="109"/>
      <c r="I22" s="110" t="str">
        <f>IFERROR(VLOOKUP(H22,'Codigos y niveles de cargo'!$B$5:$D$60,2,0)," ")</f>
        <v xml:space="preserve"> </v>
      </c>
      <c r="J22" s="193"/>
      <c r="K22" s="193"/>
      <c r="L22" s="111"/>
      <c r="M22" s="107"/>
      <c r="N22" s="107"/>
      <c r="O22" s="107"/>
      <c r="P22" s="107"/>
      <c r="Q22" s="112">
        <f t="shared" si="1"/>
        <v>0</v>
      </c>
      <c r="R22" s="107"/>
      <c r="S22" s="107"/>
      <c r="T22" s="107"/>
      <c r="U22" s="112">
        <f t="shared" si="2"/>
        <v>0</v>
      </c>
      <c r="V22" s="107"/>
      <c r="W22" s="107"/>
      <c r="X22" s="107"/>
      <c r="Y22" s="112">
        <f t="shared" si="3"/>
        <v>0</v>
      </c>
      <c r="Z22" s="113">
        <f t="shared" si="4"/>
        <v>0</v>
      </c>
      <c r="AA22" s="107"/>
      <c r="AB22" s="107"/>
      <c r="AC22" s="107"/>
      <c r="AD22" s="114"/>
      <c r="AE22" s="92"/>
      <c r="AF22" s="115"/>
      <c r="AG22" s="107"/>
      <c r="AH22" s="107"/>
      <c r="AI22" s="112">
        <f t="shared" si="5"/>
        <v>0</v>
      </c>
      <c r="AJ22" s="107"/>
      <c r="AK22" s="107"/>
      <c r="AL22" s="107"/>
      <c r="AM22" s="112">
        <f t="shared" si="6"/>
        <v>0</v>
      </c>
      <c r="AN22" s="107"/>
      <c r="AO22" s="107"/>
      <c r="AP22" s="107"/>
      <c r="AQ22" s="112">
        <f t="shared" si="7"/>
        <v>0</v>
      </c>
      <c r="AR22" s="113">
        <f t="shared" si="8"/>
        <v>0</v>
      </c>
      <c r="AS22" s="116"/>
      <c r="AT22" s="92"/>
      <c r="AU22" s="117"/>
      <c r="AV22" s="118"/>
      <c r="AW22" s="119"/>
      <c r="AX22" s="120"/>
      <c r="AY22" s="121"/>
      <c r="AZ22" s="121"/>
      <c r="BA22" s="33"/>
      <c r="BB22" s="42" t="str">
        <f t="shared" si="9"/>
        <v>-</v>
      </c>
      <c r="BC22" s="42" t="str">
        <f t="shared" si="9"/>
        <v>-</v>
      </c>
      <c r="BD22" s="42" t="str">
        <f t="shared" si="0"/>
        <v>-</v>
      </c>
      <c r="BE22" s="42" t="str">
        <f t="shared" si="0"/>
        <v>-</v>
      </c>
      <c r="BF22" s="42" t="str">
        <f t="shared" si="0"/>
        <v>-</v>
      </c>
      <c r="BG22" s="42" t="str">
        <f t="shared" si="0"/>
        <v>-</v>
      </c>
      <c r="BH22" s="42" t="str">
        <f t="shared" si="0"/>
        <v>-</v>
      </c>
      <c r="BI22" s="42" t="str">
        <f t="shared" si="10"/>
        <v>-</v>
      </c>
      <c r="BJ22" s="43">
        <f t="shared" si="11"/>
        <v>0</v>
      </c>
      <c r="BL22" s="153" t="s">
        <v>220</v>
      </c>
      <c r="BM22" s="154"/>
      <c r="BN22" s="154"/>
      <c r="BO22" s="154"/>
      <c r="BP22" s="9">
        <v>2.5</v>
      </c>
      <c r="BQ22" s="17" t="s">
        <v>98</v>
      </c>
    </row>
    <row r="23" spans="1:69" s="8" customFormat="1" ht="44.1" customHeight="1" x14ac:dyDescent="0.2">
      <c r="A23" s="103">
        <v>6</v>
      </c>
      <c r="B23" s="104"/>
      <c r="C23" s="105"/>
      <c r="D23" s="105"/>
      <c r="E23" s="106"/>
      <c r="F23" s="107"/>
      <c r="G23" s="108"/>
      <c r="H23" s="109"/>
      <c r="I23" s="110" t="str">
        <f>IFERROR(VLOOKUP(H23,'Codigos y niveles de cargo'!$B$5:$D$60,2,0)," ")</f>
        <v xml:space="preserve"> </v>
      </c>
      <c r="J23" s="193"/>
      <c r="K23" s="193"/>
      <c r="L23" s="111"/>
      <c r="M23" s="107"/>
      <c r="N23" s="107"/>
      <c r="O23" s="107"/>
      <c r="P23" s="107"/>
      <c r="Q23" s="112">
        <f t="shared" si="1"/>
        <v>0</v>
      </c>
      <c r="R23" s="107"/>
      <c r="S23" s="107"/>
      <c r="T23" s="107"/>
      <c r="U23" s="112">
        <f t="shared" si="2"/>
        <v>0</v>
      </c>
      <c r="V23" s="107"/>
      <c r="W23" s="107"/>
      <c r="X23" s="107"/>
      <c r="Y23" s="112">
        <f t="shared" si="3"/>
        <v>0</v>
      </c>
      <c r="Z23" s="113">
        <f t="shared" si="4"/>
        <v>0</v>
      </c>
      <c r="AA23" s="107"/>
      <c r="AB23" s="107"/>
      <c r="AC23" s="107"/>
      <c r="AD23" s="114"/>
      <c r="AE23" s="92"/>
      <c r="AF23" s="115"/>
      <c r="AG23" s="107"/>
      <c r="AH23" s="107"/>
      <c r="AI23" s="112">
        <f t="shared" si="5"/>
        <v>0</v>
      </c>
      <c r="AJ23" s="107"/>
      <c r="AK23" s="107"/>
      <c r="AL23" s="107"/>
      <c r="AM23" s="112">
        <f t="shared" si="6"/>
        <v>0</v>
      </c>
      <c r="AN23" s="107"/>
      <c r="AO23" s="107"/>
      <c r="AP23" s="107"/>
      <c r="AQ23" s="112">
        <f t="shared" si="7"/>
        <v>0</v>
      </c>
      <c r="AR23" s="113">
        <f t="shared" si="8"/>
        <v>0</v>
      </c>
      <c r="AS23" s="116"/>
      <c r="AT23" s="92"/>
      <c r="AU23" s="117"/>
      <c r="AV23" s="118"/>
      <c r="AW23" s="119"/>
      <c r="AX23" s="120"/>
      <c r="AY23" s="121"/>
      <c r="AZ23" s="121"/>
      <c r="BA23" s="33"/>
      <c r="BB23" s="42" t="str">
        <f t="shared" si="9"/>
        <v>-</v>
      </c>
      <c r="BC23" s="42" t="str">
        <f t="shared" si="9"/>
        <v>-</v>
      </c>
      <c r="BD23" s="42" t="str">
        <f t="shared" si="0"/>
        <v>-</v>
      </c>
      <c r="BE23" s="42" t="str">
        <f t="shared" si="0"/>
        <v>-</v>
      </c>
      <c r="BF23" s="42" t="str">
        <f t="shared" si="0"/>
        <v>-</v>
      </c>
      <c r="BG23" s="42" t="str">
        <f t="shared" si="0"/>
        <v>-</v>
      </c>
      <c r="BH23" s="42" t="str">
        <f t="shared" si="0"/>
        <v>-</v>
      </c>
      <c r="BI23" s="42" t="str">
        <f t="shared" si="10"/>
        <v>-</v>
      </c>
      <c r="BJ23" s="43">
        <f t="shared" si="11"/>
        <v>0</v>
      </c>
      <c r="BL23" s="153" t="s">
        <v>219</v>
      </c>
      <c r="BM23" s="154"/>
      <c r="BN23" s="154"/>
      <c r="BO23" s="154"/>
      <c r="BP23" s="9">
        <f>+BP21-BP22</f>
        <v>37.5</v>
      </c>
      <c r="BQ23" s="17" t="s">
        <v>98</v>
      </c>
    </row>
    <row r="24" spans="1:69" s="8" customFormat="1" ht="44.1" customHeight="1" x14ac:dyDescent="0.2">
      <c r="A24" s="103">
        <v>7</v>
      </c>
      <c r="B24" s="104"/>
      <c r="C24" s="105"/>
      <c r="D24" s="105"/>
      <c r="E24" s="106"/>
      <c r="F24" s="107"/>
      <c r="G24" s="108"/>
      <c r="H24" s="109"/>
      <c r="I24" s="110" t="str">
        <f>IFERROR(VLOOKUP(H24,'Codigos y niveles de cargo'!$B$5:$D$60,2,0)," ")</f>
        <v xml:space="preserve"> </v>
      </c>
      <c r="J24" s="193"/>
      <c r="K24" s="193"/>
      <c r="L24" s="111"/>
      <c r="M24" s="107"/>
      <c r="N24" s="107"/>
      <c r="O24" s="107"/>
      <c r="P24" s="107"/>
      <c r="Q24" s="112">
        <f t="shared" si="1"/>
        <v>0</v>
      </c>
      <c r="R24" s="107"/>
      <c r="S24" s="107"/>
      <c r="T24" s="107"/>
      <c r="U24" s="112">
        <f t="shared" si="2"/>
        <v>0</v>
      </c>
      <c r="V24" s="107"/>
      <c r="W24" s="107"/>
      <c r="X24" s="107"/>
      <c r="Y24" s="112">
        <f t="shared" si="3"/>
        <v>0</v>
      </c>
      <c r="Z24" s="113">
        <f t="shared" si="4"/>
        <v>0</v>
      </c>
      <c r="AA24" s="107"/>
      <c r="AB24" s="107"/>
      <c r="AC24" s="107"/>
      <c r="AD24" s="114"/>
      <c r="AE24" s="92"/>
      <c r="AF24" s="115"/>
      <c r="AG24" s="107"/>
      <c r="AH24" s="107"/>
      <c r="AI24" s="112">
        <f t="shared" si="5"/>
        <v>0</v>
      </c>
      <c r="AJ24" s="107"/>
      <c r="AK24" s="107"/>
      <c r="AL24" s="107"/>
      <c r="AM24" s="112">
        <f t="shared" si="6"/>
        <v>0</v>
      </c>
      <c r="AN24" s="107"/>
      <c r="AO24" s="107"/>
      <c r="AP24" s="107"/>
      <c r="AQ24" s="112">
        <f t="shared" si="7"/>
        <v>0</v>
      </c>
      <c r="AR24" s="113">
        <f t="shared" si="8"/>
        <v>0</v>
      </c>
      <c r="AS24" s="116"/>
      <c r="AT24" s="92"/>
      <c r="AU24" s="117"/>
      <c r="AV24" s="118"/>
      <c r="AW24" s="119"/>
      <c r="AX24" s="120"/>
      <c r="AY24" s="121"/>
      <c r="AZ24" s="121"/>
      <c r="BA24" s="33"/>
      <c r="BB24" s="42" t="str">
        <f t="shared" si="9"/>
        <v>-</v>
      </c>
      <c r="BC24" s="42" t="str">
        <f t="shared" si="9"/>
        <v>-</v>
      </c>
      <c r="BD24" s="42" t="str">
        <f t="shared" si="0"/>
        <v>-</v>
      </c>
      <c r="BE24" s="42" t="str">
        <f t="shared" si="0"/>
        <v>-</v>
      </c>
      <c r="BF24" s="42" t="str">
        <f t="shared" si="0"/>
        <v>-</v>
      </c>
      <c r="BG24" s="42" t="str">
        <f t="shared" si="0"/>
        <v>-</v>
      </c>
      <c r="BH24" s="42" t="str">
        <f t="shared" si="0"/>
        <v>-</v>
      </c>
      <c r="BI24" s="42" t="str">
        <f>IF($AU24="X",($AR24*$AS24),"-")</f>
        <v>-</v>
      </c>
      <c r="BJ24" s="43">
        <f t="shared" si="11"/>
        <v>0</v>
      </c>
      <c r="BL24" s="158" t="s">
        <v>218</v>
      </c>
      <c r="BM24" s="159"/>
      <c r="BN24" s="159"/>
      <c r="BO24" s="160"/>
      <c r="BP24" s="9">
        <f>+BP20-BP22</f>
        <v>41.5</v>
      </c>
      <c r="BQ24" s="17" t="s">
        <v>98</v>
      </c>
    </row>
    <row r="25" spans="1:69" s="8" customFormat="1" ht="44.1" customHeight="1" x14ac:dyDescent="0.2">
      <c r="A25" s="103">
        <v>8</v>
      </c>
      <c r="B25" s="104"/>
      <c r="C25" s="105"/>
      <c r="D25" s="105"/>
      <c r="E25" s="106"/>
      <c r="F25" s="107"/>
      <c r="G25" s="108"/>
      <c r="H25" s="109"/>
      <c r="I25" s="110" t="str">
        <f>IFERROR(VLOOKUP(H25,'Codigos y niveles de cargo'!$B$5:$D$60,2,0)," ")</f>
        <v xml:space="preserve"> </v>
      </c>
      <c r="J25" s="193"/>
      <c r="K25" s="193"/>
      <c r="L25" s="111"/>
      <c r="M25" s="107"/>
      <c r="N25" s="107"/>
      <c r="O25" s="107"/>
      <c r="P25" s="107"/>
      <c r="Q25" s="112">
        <f t="shared" si="1"/>
        <v>0</v>
      </c>
      <c r="R25" s="107"/>
      <c r="S25" s="107"/>
      <c r="T25" s="107"/>
      <c r="U25" s="112">
        <f t="shared" si="2"/>
        <v>0</v>
      </c>
      <c r="V25" s="107"/>
      <c r="W25" s="107"/>
      <c r="X25" s="107"/>
      <c r="Y25" s="112">
        <f t="shared" si="3"/>
        <v>0</v>
      </c>
      <c r="Z25" s="113">
        <f t="shared" si="4"/>
        <v>0</v>
      </c>
      <c r="AA25" s="107"/>
      <c r="AB25" s="107"/>
      <c r="AC25" s="107"/>
      <c r="AD25" s="114"/>
      <c r="AE25" s="92"/>
      <c r="AF25" s="115"/>
      <c r="AG25" s="107"/>
      <c r="AH25" s="107"/>
      <c r="AI25" s="112">
        <f t="shared" si="5"/>
        <v>0</v>
      </c>
      <c r="AJ25" s="107"/>
      <c r="AK25" s="107"/>
      <c r="AL25" s="107"/>
      <c r="AM25" s="112">
        <f t="shared" si="6"/>
        <v>0</v>
      </c>
      <c r="AN25" s="107"/>
      <c r="AO25" s="107"/>
      <c r="AP25" s="107"/>
      <c r="AQ25" s="112">
        <f t="shared" si="7"/>
        <v>0</v>
      </c>
      <c r="AR25" s="113">
        <f t="shared" si="8"/>
        <v>0</v>
      </c>
      <c r="AS25" s="116"/>
      <c r="AT25" s="92"/>
      <c r="AU25" s="117"/>
      <c r="AV25" s="118"/>
      <c r="AW25" s="119"/>
      <c r="AX25" s="120"/>
      <c r="AY25" s="121"/>
      <c r="AZ25" s="121"/>
      <c r="BA25" s="33"/>
      <c r="BB25" s="42" t="str">
        <f t="shared" si="9"/>
        <v>-</v>
      </c>
      <c r="BC25" s="42" t="str">
        <f t="shared" si="9"/>
        <v>-</v>
      </c>
      <c r="BD25" s="42" t="str">
        <f t="shared" si="0"/>
        <v>-</v>
      </c>
      <c r="BE25" s="42" t="str">
        <f t="shared" si="0"/>
        <v>-</v>
      </c>
      <c r="BF25" s="42" t="str">
        <f t="shared" si="0"/>
        <v>-</v>
      </c>
      <c r="BG25" s="42" t="str">
        <f t="shared" si="0"/>
        <v>-</v>
      </c>
      <c r="BH25" s="42" t="str">
        <f t="shared" si="0"/>
        <v>-</v>
      </c>
      <c r="BI25" s="42" t="str">
        <f t="shared" si="10"/>
        <v>-</v>
      </c>
      <c r="BJ25" s="43">
        <f t="shared" si="11"/>
        <v>0</v>
      </c>
      <c r="BL25" s="153" t="s">
        <v>216</v>
      </c>
      <c r="BM25" s="154"/>
      <c r="BN25" s="154"/>
      <c r="BO25" s="154"/>
      <c r="BP25" s="9">
        <f>30/7</f>
        <v>4.2857142857142856</v>
      </c>
      <c r="BQ25" s="17" t="s">
        <v>151</v>
      </c>
    </row>
    <row r="26" spans="1:69" s="8" customFormat="1" ht="44.1" customHeight="1" x14ac:dyDescent="0.2">
      <c r="A26" s="103">
        <v>9</v>
      </c>
      <c r="B26" s="104"/>
      <c r="C26" s="105"/>
      <c r="D26" s="105"/>
      <c r="E26" s="106"/>
      <c r="F26" s="107"/>
      <c r="G26" s="108"/>
      <c r="H26" s="109"/>
      <c r="I26" s="110" t="str">
        <f>IFERROR(VLOOKUP(H26,'Codigos y niveles de cargo'!$B$5:$D$60,2,0)," ")</f>
        <v xml:space="preserve"> </v>
      </c>
      <c r="J26" s="193"/>
      <c r="K26" s="193"/>
      <c r="L26" s="111"/>
      <c r="M26" s="107"/>
      <c r="N26" s="107"/>
      <c r="O26" s="107"/>
      <c r="P26" s="107"/>
      <c r="Q26" s="112">
        <f t="shared" si="1"/>
        <v>0</v>
      </c>
      <c r="R26" s="107"/>
      <c r="S26" s="107"/>
      <c r="T26" s="107"/>
      <c r="U26" s="112">
        <f t="shared" si="2"/>
        <v>0</v>
      </c>
      <c r="V26" s="107"/>
      <c r="W26" s="107"/>
      <c r="X26" s="107"/>
      <c r="Y26" s="112">
        <f t="shared" si="3"/>
        <v>0</v>
      </c>
      <c r="Z26" s="113">
        <f t="shared" si="4"/>
        <v>0</v>
      </c>
      <c r="AA26" s="107"/>
      <c r="AB26" s="107"/>
      <c r="AC26" s="107"/>
      <c r="AD26" s="114"/>
      <c r="AE26" s="92"/>
      <c r="AF26" s="115"/>
      <c r="AG26" s="107"/>
      <c r="AH26" s="107"/>
      <c r="AI26" s="112">
        <f t="shared" si="5"/>
        <v>0</v>
      </c>
      <c r="AJ26" s="107"/>
      <c r="AK26" s="107"/>
      <c r="AL26" s="107"/>
      <c r="AM26" s="112">
        <f t="shared" si="6"/>
        <v>0</v>
      </c>
      <c r="AN26" s="107"/>
      <c r="AO26" s="107"/>
      <c r="AP26" s="107"/>
      <c r="AQ26" s="112">
        <f t="shared" si="7"/>
        <v>0</v>
      </c>
      <c r="AR26" s="113">
        <f t="shared" si="8"/>
        <v>0</v>
      </c>
      <c r="AS26" s="116"/>
      <c r="AT26" s="92"/>
      <c r="AU26" s="117"/>
      <c r="AV26" s="118"/>
      <c r="AW26" s="119"/>
      <c r="AX26" s="120"/>
      <c r="AY26" s="121"/>
      <c r="AZ26" s="121"/>
      <c r="BA26" s="33"/>
      <c r="BB26" s="42" t="str">
        <f t="shared" si="9"/>
        <v>-</v>
      </c>
      <c r="BC26" s="42" t="str">
        <f t="shared" si="9"/>
        <v>-</v>
      </c>
      <c r="BD26" s="42" t="str">
        <f t="shared" si="0"/>
        <v>-</v>
      </c>
      <c r="BE26" s="42" t="str">
        <f t="shared" si="0"/>
        <v>-</v>
      </c>
      <c r="BF26" s="42" t="str">
        <f t="shared" si="0"/>
        <v>-</v>
      </c>
      <c r="BG26" s="42" t="str">
        <f t="shared" si="0"/>
        <v>-</v>
      </c>
      <c r="BH26" s="42" t="str">
        <f t="shared" si="0"/>
        <v>-</v>
      </c>
      <c r="BI26" s="42" t="str">
        <f t="shared" si="10"/>
        <v>-</v>
      </c>
      <c r="BJ26" s="43">
        <f t="shared" si="11"/>
        <v>0</v>
      </c>
      <c r="BL26" s="153" t="s">
        <v>217</v>
      </c>
      <c r="BM26" s="154"/>
      <c r="BN26" s="154"/>
      <c r="BO26" s="154"/>
      <c r="BP26" s="9">
        <f>BP23*BP25</f>
        <v>160.71428571428572</v>
      </c>
      <c r="BQ26" s="17" t="s">
        <v>98</v>
      </c>
    </row>
    <row r="27" spans="1:69" s="8" customFormat="1" ht="44.1" customHeight="1" x14ac:dyDescent="0.2">
      <c r="A27" s="103">
        <v>10</v>
      </c>
      <c r="B27" s="104"/>
      <c r="C27" s="105"/>
      <c r="D27" s="105"/>
      <c r="E27" s="106"/>
      <c r="F27" s="107"/>
      <c r="G27" s="108"/>
      <c r="H27" s="109"/>
      <c r="I27" s="110" t="str">
        <f>IFERROR(VLOOKUP(H27,'Codigos y niveles de cargo'!$B$5:$D$60,2,0)," ")</f>
        <v xml:space="preserve"> </v>
      </c>
      <c r="J27" s="193"/>
      <c r="K27" s="193"/>
      <c r="L27" s="111"/>
      <c r="M27" s="107"/>
      <c r="N27" s="107"/>
      <c r="O27" s="107"/>
      <c r="P27" s="107"/>
      <c r="Q27" s="112">
        <f t="shared" ref="Q27:Q36" si="12">(N27/3600)+(O27/60)+P27</f>
        <v>0</v>
      </c>
      <c r="R27" s="107"/>
      <c r="S27" s="107"/>
      <c r="T27" s="107"/>
      <c r="U27" s="112">
        <f t="shared" ref="U27:U36" si="13">(R27/3600)+(S27/60)+T27</f>
        <v>0</v>
      </c>
      <c r="V27" s="107"/>
      <c r="W27" s="107"/>
      <c r="X27" s="107"/>
      <c r="Y27" s="112">
        <f t="shared" ref="Y27:Y36" si="14">(V27/3600)+(W27/60)+X27</f>
        <v>0</v>
      </c>
      <c r="Z27" s="113">
        <f t="shared" ref="Z27:Z36" si="15">((Q27+(4*U27)+Y27)/6)*(1.07)</f>
        <v>0</v>
      </c>
      <c r="AA27" s="107"/>
      <c r="AB27" s="107"/>
      <c r="AC27" s="107"/>
      <c r="AD27" s="114"/>
      <c r="AE27" s="92"/>
      <c r="AF27" s="115"/>
      <c r="AG27" s="107"/>
      <c r="AH27" s="107"/>
      <c r="AI27" s="112">
        <f t="shared" ref="AI27:AI36" si="16">(AF27/3600)+(AG27/60)+AH27</f>
        <v>0</v>
      </c>
      <c r="AJ27" s="107"/>
      <c r="AK27" s="107"/>
      <c r="AL27" s="107"/>
      <c r="AM27" s="112">
        <f t="shared" ref="AM27:AM36" si="17">(AJ27/3600)+(AK27/60)+AL27</f>
        <v>0</v>
      </c>
      <c r="AN27" s="107"/>
      <c r="AO27" s="107"/>
      <c r="AP27" s="107"/>
      <c r="AQ27" s="112">
        <f t="shared" ref="AQ27:AQ36" si="18">(AN27/3600)+(AO27/60)+AP27</f>
        <v>0</v>
      </c>
      <c r="AR27" s="113">
        <f t="shared" ref="AR27:AR36" si="19">((AI27+(4*AM27)+AQ27)/6)*(1.07)</f>
        <v>0</v>
      </c>
      <c r="AS27" s="116"/>
      <c r="AT27" s="92"/>
      <c r="AU27" s="117"/>
      <c r="AV27" s="118"/>
      <c r="AW27" s="119"/>
      <c r="AX27" s="120"/>
      <c r="AY27" s="121"/>
      <c r="AZ27" s="121"/>
      <c r="BA27" s="33"/>
      <c r="BB27" s="42"/>
      <c r="BC27" s="42"/>
      <c r="BD27" s="42"/>
      <c r="BE27" s="42"/>
      <c r="BF27" s="42"/>
      <c r="BG27" s="42"/>
      <c r="BH27" s="42"/>
      <c r="BI27" s="42"/>
      <c r="BJ27" s="43"/>
      <c r="BL27" s="33"/>
      <c r="BM27" s="33"/>
      <c r="BN27" s="33"/>
      <c r="BO27" s="33"/>
      <c r="BP27" s="34"/>
      <c r="BQ27" s="34"/>
    </row>
    <row r="28" spans="1:69" s="8" customFormat="1" ht="44.1" customHeight="1" x14ac:dyDescent="0.2">
      <c r="A28" s="103">
        <v>11</v>
      </c>
      <c r="B28" s="104"/>
      <c r="C28" s="105"/>
      <c r="D28" s="105"/>
      <c r="E28" s="106"/>
      <c r="F28" s="107"/>
      <c r="G28" s="108"/>
      <c r="H28" s="109"/>
      <c r="I28" s="110" t="str">
        <f>IFERROR(VLOOKUP(H28,'Codigos y niveles de cargo'!$B$5:$D$60,2,0)," ")</f>
        <v xml:space="preserve"> </v>
      </c>
      <c r="J28" s="193"/>
      <c r="K28" s="193"/>
      <c r="L28" s="111"/>
      <c r="M28" s="107"/>
      <c r="N28" s="107"/>
      <c r="O28" s="107"/>
      <c r="P28" s="107"/>
      <c r="Q28" s="112">
        <f t="shared" si="12"/>
        <v>0</v>
      </c>
      <c r="R28" s="107"/>
      <c r="S28" s="107"/>
      <c r="T28" s="107"/>
      <c r="U28" s="112">
        <f t="shared" si="13"/>
        <v>0</v>
      </c>
      <c r="V28" s="107"/>
      <c r="W28" s="107"/>
      <c r="X28" s="107"/>
      <c r="Y28" s="112">
        <f t="shared" si="14"/>
        <v>0</v>
      </c>
      <c r="Z28" s="113">
        <f t="shared" si="15"/>
        <v>0</v>
      </c>
      <c r="AA28" s="107"/>
      <c r="AB28" s="107"/>
      <c r="AC28" s="107"/>
      <c r="AD28" s="114"/>
      <c r="AE28" s="92"/>
      <c r="AF28" s="115"/>
      <c r="AG28" s="107"/>
      <c r="AH28" s="107"/>
      <c r="AI28" s="112">
        <f t="shared" si="16"/>
        <v>0</v>
      </c>
      <c r="AJ28" s="107"/>
      <c r="AK28" s="107"/>
      <c r="AL28" s="107"/>
      <c r="AM28" s="112">
        <f t="shared" si="17"/>
        <v>0</v>
      </c>
      <c r="AN28" s="107"/>
      <c r="AO28" s="107"/>
      <c r="AP28" s="107"/>
      <c r="AQ28" s="112">
        <f t="shared" si="18"/>
        <v>0</v>
      </c>
      <c r="AR28" s="113">
        <f t="shared" si="19"/>
        <v>0</v>
      </c>
      <c r="AS28" s="116"/>
      <c r="AT28" s="92"/>
      <c r="AU28" s="117"/>
      <c r="AV28" s="118"/>
      <c r="AW28" s="119"/>
      <c r="AX28" s="120"/>
      <c r="AY28" s="121"/>
      <c r="AZ28" s="121"/>
      <c r="BA28" s="33"/>
      <c r="BB28" s="42"/>
      <c r="BC28" s="42"/>
      <c r="BD28" s="42"/>
      <c r="BE28" s="42"/>
      <c r="BF28" s="42"/>
      <c r="BG28" s="42"/>
      <c r="BH28" s="42"/>
      <c r="BI28" s="42"/>
      <c r="BJ28" s="43"/>
      <c r="BL28" s="33"/>
      <c r="BM28" s="33"/>
      <c r="BN28" s="33"/>
      <c r="BO28" s="33"/>
      <c r="BP28" s="34"/>
      <c r="BQ28" s="34"/>
    </row>
    <row r="29" spans="1:69" s="8" customFormat="1" ht="44.1" customHeight="1" x14ac:dyDescent="0.2">
      <c r="A29" s="103">
        <v>12</v>
      </c>
      <c r="B29" s="104"/>
      <c r="C29" s="105"/>
      <c r="D29" s="105"/>
      <c r="E29" s="106"/>
      <c r="F29" s="107"/>
      <c r="G29" s="108"/>
      <c r="H29" s="109"/>
      <c r="I29" s="110" t="str">
        <f>IFERROR(VLOOKUP(H29,'Codigos y niveles de cargo'!$B$5:$D$60,2,0)," ")</f>
        <v xml:space="preserve"> </v>
      </c>
      <c r="J29" s="193"/>
      <c r="K29" s="193"/>
      <c r="L29" s="111"/>
      <c r="M29" s="107"/>
      <c r="N29" s="107"/>
      <c r="O29" s="107"/>
      <c r="P29" s="107"/>
      <c r="Q29" s="112">
        <f t="shared" si="12"/>
        <v>0</v>
      </c>
      <c r="R29" s="107"/>
      <c r="S29" s="107"/>
      <c r="T29" s="107"/>
      <c r="U29" s="112">
        <f t="shared" si="13"/>
        <v>0</v>
      </c>
      <c r="V29" s="107"/>
      <c r="W29" s="107"/>
      <c r="X29" s="107"/>
      <c r="Y29" s="112">
        <f t="shared" si="14"/>
        <v>0</v>
      </c>
      <c r="Z29" s="113">
        <f t="shared" si="15"/>
        <v>0</v>
      </c>
      <c r="AA29" s="107"/>
      <c r="AB29" s="107"/>
      <c r="AC29" s="107"/>
      <c r="AD29" s="114"/>
      <c r="AE29" s="92"/>
      <c r="AF29" s="115"/>
      <c r="AG29" s="107"/>
      <c r="AH29" s="107"/>
      <c r="AI29" s="112">
        <f t="shared" si="16"/>
        <v>0</v>
      </c>
      <c r="AJ29" s="107"/>
      <c r="AK29" s="107"/>
      <c r="AL29" s="107"/>
      <c r="AM29" s="112">
        <f t="shared" si="17"/>
        <v>0</v>
      </c>
      <c r="AN29" s="107"/>
      <c r="AO29" s="107"/>
      <c r="AP29" s="107"/>
      <c r="AQ29" s="112">
        <f t="shared" si="18"/>
        <v>0</v>
      </c>
      <c r="AR29" s="113">
        <f t="shared" si="19"/>
        <v>0</v>
      </c>
      <c r="AS29" s="116"/>
      <c r="AT29" s="92"/>
      <c r="AU29" s="117"/>
      <c r="AV29" s="118"/>
      <c r="AW29" s="119"/>
      <c r="AX29" s="120"/>
      <c r="AY29" s="121"/>
      <c r="AZ29" s="121"/>
      <c r="BA29" s="33"/>
      <c r="BB29" s="42"/>
      <c r="BC29" s="42"/>
      <c r="BD29" s="42"/>
      <c r="BE29" s="42"/>
      <c r="BF29" s="42"/>
      <c r="BG29" s="42"/>
      <c r="BH29" s="42"/>
      <c r="BI29" s="42"/>
      <c r="BJ29" s="43"/>
      <c r="BL29" s="33"/>
      <c r="BM29" s="33"/>
      <c r="BN29" s="33"/>
      <c r="BO29" s="33"/>
      <c r="BP29" s="34"/>
      <c r="BQ29" s="34"/>
    </row>
    <row r="30" spans="1:69" s="8" customFormat="1" ht="44.1" customHeight="1" x14ac:dyDescent="0.2">
      <c r="A30" s="103">
        <v>13</v>
      </c>
      <c r="B30" s="104"/>
      <c r="C30" s="105"/>
      <c r="D30" s="105"/>
      <c r="E30" s="106"/>
      <c r="F30" s="107"/>
      <c r="G30" s="108"/>
      <c r="H30" s="109"/>
      <c r="I30" s="110" t="str">
        <f>IFERROR(VLOOKUP(H30,'Codigos y niveles de cargo'!$B$5:$D$60,2,0)," ")</f>
        <v xml:space="preserve"> </v>
      </c>
      <c r="J30" s="193"/>
      <c r="K30" s="193"/>
      <c r="L30" s="111"/>
      <c r="M30" s="107"/>
      <c r="N30" s="107"/>
      <c r="O30" s="107"/>
      <c r="P30" s="107"/>
      <c r="Q30" s="112">
        <f t="shared" si="12"/>
        <v>0</v>
      </c>
      <c r="R30" s="107"/>
      <c r="S30" s="107"/>
      <c r="T30" s="107"/>
      <c r="U30" s="112">
        <f t="shared" si="13"/>
        <v>0</v>
      </c>
      <c r="V30" s="107"/>
      <c r="W30" s="107"/>
      <c r="X30" s="107"/>
      <c r="Y30" s="112">
        <f t="shared" si="14"/>
        <v>0</v>
      </c>
      <c r="Z30" s="113">
        <f t="shared" si="15"/>
        <v>0</v>
      </c>
      <c r="AA30" s="107"/>
      <c r="AB30" s="107"/>
      <c r="AC30" s="107"/>
      <c r="AD30" s="114"/>
      <c r="AE30" s="92"/>
      <c r="AF30" s="115"/>
      <c r="AG30" s="107"/>
      <c r="AH30" s="107"/>
      <c r="AI30" s="112">
        <f t="shared" si="16"/>
        <v>0</v>
      </c>
      <c r="AJ30" s="107"/>
      <c r="AK30" s="107"/>
      <c r="AL30" s="107"/>
      <c r="AM30" s="112">
        <f t="shared" si="17"/>
        <v>0</v>
      </c>
      <c r="AN30" s="107"/>
      <c r="AO30" s="107"/>
      <c r="AP30" s="107"/>
      <c r="AQ30" s="112">
        <f t="shared" si="18"/>
        <v>0</v>
      </c>
      <c r="AR30" s="113">
        <f t="shared" si="19"/>
        <v>0</v>
      </c>
      <c r="AS30" s="116"/>
      <c r="AT30" s="92"/>
      <c r="AU30" s="117"/>
      <c r="AV30" s="118"/>
      <c r="AW30" s="119"/>
      <c r="AX30" s="120"/>
      <c r="AY30" s="121"/>
      <c r="AZ30" s="121"/>
      <c r="BA30" s="33"/>
      <c r="BB30" s="42"/>
      <c r="BC30" s="42"/>
      <c r="BD30" s="42"/>
      <c r="BE30" s="42"/>
      <c r="BF30" s="42"/>
      <c r="BG30" s="42"/>
      <c r="BH30" s="42"/>
      <c r="BI30" s="42"/>
      <c r="BJ30" s="43"/>
      <c r="BL30" s="33"/>
      <c r="BM30" s="33"/>
      <c r="BN30" s="33"/>
      <c r="BO30" s="33"/>
      <c r="BP30" s="34"/>
      <c r="BQ30" s="34"/>
    </row>
    <row r="31" spans="1:69" s="8" customFormat="1" ht="44.1" customHeight="1" x14ac:dyDescent="0.2">
      <c r="A31" s="103">
        <v>14</v>
      </c>
      <c r="B31" s="104"/>
      <c r="C31" s="105"/>
      <c r="D31" s="105"/>
      <c r="E31" s="106"/>
      <c r="F31" s="107"/>
      <c r="G31" s="108"/>
      <c r="H31" s="109"/>
      <c r="I31" s="110" t="str">
        <f>IFERROR(VLOOKUP(H31,'Codigos y niveles de cargo'!$B$5:$D$60,2,0)," ")</f>
        <v xml:space="preserve"> </v>
      </c>
      <c r="J31" s="193"/>
      <c r="K31" s="193"/>
      <c r="L31" s="111"/>
      <c r="M31" s="107"/>
      <c r="N31" s="107"/>
      <c r="O31" s="107"/>
      <c r="P31" s="107"/>
      <c r="Q31" s="112">
        <f t="shared" si="12"/>
        <v>0</v>
      </c>
      <c r="R31" s="107"/>
      <c r="S31" s="107"/>
      <c r="T31" s="107"/>
      <c r="U31" s="112">
        <f t="shared" si="13"/>
        <v>0</v>
      </c>
      <c r="V31" s="107"/>
      <c r="W31" s="107"/>
      <c r="X31" s="107"/>
      <c r="Y31" s="112">
        <f t="shared" si="14"/>
        <v>0</v>
      </c>
      <c r="Z31" s="113">
        <f t="shared" si="15"/>
        <v>0</v>
      </c>
      <c r="AA31" s="107"/>
      <c r="AB31" s="107"/>
      <c r="AC31" s="107"/>
      <c r="AD31" s="114"/>
      <c r="AE31" s="92"/>
      <c r="AF31" s="115"/>
      <c r="AG31" s="107"/>
      <c r="AH31" s="107"/>
      <c r="AI31" s="112">
        <f t="shared" si="16"/>
        <v>0</v>
      </c>
      <c r="AJ31" s="107"/>
      <c r="AK31" s="107"/>
      <c r="AL31" s="107"/>
      <c r="AM31" s="112">
        <f t="shared" si="17"/>
        <v>0</v>
      </c>
      <c r="AN31" s="107"/>
      <c r="AO31" s="107"/>
      <c r="AP31" s="107"/>
      <c r="AQ31" s="112">
        <f t="shared" si="18"/>
        <v>0</v>
      </c>
      <c r="AR31" s="113">
        <f t="shared" si="19"/>
        <v>0</v>
      </c>
      <c r="AS31" s="116"/>
      <c r="AT31" s="92"/>
      <c r="AU31" s="117"/>
      <c r="AV31" s="118"/>
      <c r="AW31" s="119"/>
      <c r="AX31" s="120"/>
      <c r="AY31" s="121"/>
      <c r="AZ31" s="121"/>
      <c r="BA31" s="33"/>
      <c r="BB31" s="42"/>
      <c r="BC31" s="42"/>
      <c r="BD31" s="42"/>
      <c r="BE31" s="42"/>
      <c r="BF31" s="42"/>
      <c r="BG31" s="42"/>
      <c r="BH31" s="42"/>
      <c r="BI31" s="42"/>
      <c r="BJ31" s="43"/>
      <c r="BL31" s="33"/>
      <c r="BM31" s="33"/>
      <c r="BN31" s="33"/>
      <c r="BO31" s="33"/>
      <c r="BP31" s="34"/>
      <c r="BQ31" s="34"/>
    </row>
    <row r="32" spans="1:69" s="8" customFormat="1" ht="44.1" customHeight="1" x14ac:dyDescent="0.2">
      <c r="A32" s="103">
        <v>15</v>
      </c>
      <c r="B32" s="104"/>
      <c r="C32" s="105"/>
      <c r="D32" s="105"/>
      <c r="E32" s="106"/>
      <c r="F32" s="107"/>
      <c r="G32" s="108"/>
      <c r="H32" s="109"/>
      <c r="I32" s="110" t="str">
        <f>IFERROR(VLOOKUP(H32,'Codigos y niveles de cargo'!$B$5:$D$60,2,0)," ")</f>
        <v xml:space="preserve"> </v>
      </c>
      <c r="J32" s="193"/>
      <c r="K32" s="193"/>
      <c r="L32" s="111"/>
      <c r="M32" s="107"/>
      <c r="N32" s="107"/>
      <c r="O32" s="107"/>
      <c r="P32" s="107"/>
      <c r="Q32" s="112">
        <f t="shared" si="12"/>
        <v>0</v>
      </c>
      <c r="R32" s="107"/>
      <c r="S32" s="107"/>
      <c r="T32" s="107"/>
      <c r="U32" s="112">
        <f t="shared" si="13"/>
        <v>0</v>
      </c>
      <c r="V32" s="107"/>
      <c r="W32" s="107"/>
      <c r="X32" s="107"/>
      <c r="Y32" s="112">
        <f t="shared" si="14"/>
        <v>0</v>
      </c>
      <c r="Z32" s="113">
        <f t="shared" si="15"/>
        <v>0</v>
      </c>
      <c r="AA32" s="107"/>
      <c r="AB32" s="107"/>
      <c r="AC32" s="107"/>
      <c r="AD32" s="114"/>
      <c r="AE32" s="92"/>
      <c r="AF32" s="115"/>
      <c r="AG32" s="107"/>
      <c r="AH32" s="107"/>
      <c r="AI32" s="112">
        <f t="shared" si="16"/>
        <v>0</v>
      </c>
      <c r="AJ32" s="107"/>
      <c r="AK32" s="107"/>
      <c r="AL32" s="107"/>
      <c r="AM32" s="112">
        <f t="shared" si="17"/>
        <v>0</v>
      </c>
      <c r="AN32" s="107"/>
      <c r="AO32" s="107"/>
      <c r="AP32" s="107"/>
      <c r="AQ32" s="112">
        <f t="shared" si="18"/>
        <v>0</v>
      </c>
      <c r="AR32" s="113">
        <f t="shared" si="19"/>
        <v>0</v>
      </c>
      <c r="AS32" s="116"/>
      <c r="AT32" s="92"/>
      <c r="AU32" s="117"/>
      <c r="AV32" s="118"/>
      <c r="AW32" s="119"/>
      <c r="AX32" s="120"/>
      <c r="AY32" s="121"/>
      <c r="AZ32" s="121"/>
      <c r="BA32" s="33"/>
      <c r="BB32" s="42"/>
      <c r="BC32" s="42"/>
      <c r="BD32" s="42"/>
      <c r="BE32" s="42"/>
      <c r="BF32" s="42"/>
      <c r="BG32" s="42"/>
      <c r="BH32" s="42"/>
      <c r="BI32" s="42"/>
      <c r="BJ32" s="43"/>
      <c r="BL32" s="33"/>
      <c r="BM32" s="33"/>
      <c r="BN32" s="33"/>
      <c r="BO32" s="33"/>
      <c r="BP32" s="34"/>
      <c r="BQ32" s="34"/>
    </row>
    <row r="33" spans="1:69" s="8" customFormat="1" ht="44.1" customHeight="1" x14ac:dyDescent="0.2">
      <c r="A33" s="103">
        <v>16</v>
      </c>
      <c r="B33" s="104"/>
      <c r="C33" s="105"/>
      <c r="D33" s="105"/>
      <c r="E33" s="106"/>
      <c r="F33" s="107"/>
      <c r="G33" s="108"/>
      <c r="H33" s="109"/>
      <c r="I33" s="110" t="str">
        <f>IFERROR(VLOOKUP(H33,'Codigos y niveles de cargo'!$B$5:$D$60,2,0)," ")</f>
        <v xml:space="preserve"> </v>
      </c>
      <c r="J33" s="193"/>
      <c r="K33" s="193"/>
      <c r="L33" s="111"/>
      <c r="M33" s="107"/>
      <c r="N33" s="107"/>
      <c r="O33" s="107"/>
      <c r="P33" s="107"/>
      <c r="Q33" s="112">
        <f t="shared" si="12"/>
        <v>0</v>
      </c>
      <c r="R33" s="107"/>
      <c r="S33" s="107"/>
      <c r="T33" s="107"/>
      <c r="U33" s="112">
        <f t="shared" si="13"/>
        <v>0</v>
      </c>
      <c r="V33" s="107"/>
      <c r="W33" s="107"/>
      <c r="X33" s="107"/>
      <c r="Y33" s="112">
        <f t="shared" si="14"/>
        <v>0</v>
      </c>
      <c r="Z33" s="113">
        <f t="shared" si="15"/>
        <v>0</v>
      </c>
      <c r="AA33" s="107"/>
      <c r="AB33" s="107"/>
      <c r="AC33" s="107"/>
      <c r="AD33" s="114"/>
      <c r="AE33" s="92"/>
      <c r="AF33" s="115"/>
      <c r="AG33" s="107"/>
      <c r="AH33" s="107"/>
      <c r="AI33" s="112">
        <f t="shared" si="16"/>
        <v>0</v>
      </c>
      <c r="AJ33" s="107"/>
      <c r="AK33" s="107"/>
      <c r="AL33" s="107"/>
      <c r="AM33" s="112">
        <f t="shared" si="17"/>
        <v>0</v>
      </c>
      <c r="AN33" s="107"/>
      <c r="AO33" s="107"/>
      <c r="AP33" s="107"/>
      <c r="AQ33" s="112">
        <f t="shared" si="18"/>
        <v>0</v>
      </c>
      <c r="AR33" s="113">
        <f t="shared" si="19"/>
        <v>0</v>
      </c>
      <c r="AS33" s="116"/>
      <c r="AT33" s="92"/>
      <c r="AU33" s="117"/>
      <c r="AV33" s="118"/>
      <c r="AW33" s="119"/>
      <c r="AX33" s="120"/>
      <c r="AY33" s="121"/>
      <c r="AZ33" s="121"/>
      <c r="BA33" s="33"/>
      <c r="BB33" s="42"/>
      <c r="BC33" s="42"/>
      <c r="BD33" s="42"/>
      <c r="BE33" s="42"/>
      <c r="BF33" s="42"/>
      <c r="BG33" s="42"/>
      <c r="BH33" s="42"/>
      <c r="BI33" s="42"/>
      <c r="BJ33" s="43"/>
      <c r="BL33" s="33"/>
      <c r="BM33" s="33"/>
      <c r="BN33" s="33"/>
      <c r="BO33" s="33"/>
      <c r="BP33" s="34"/>
      <c r="BQ33" s="34"/>
    </row>
    <row r="34" spans="1:69" s="8" customFormat="1" ht="44.1" customHeight="1" x14ac:dyDescent="0.2">
      <c r="A34" s="103">
        <v>17</v>
      </c>
      <c r="B34" s="104"/>
      <c r="C34" s="105"/>
      <c r="D34" s="105"/>
      <c r="E34" s="106"/>
      <c r="F34" s="107"/>
      <c r="G34" s="108"/>
      <c r="H34" s="109"/>
      <c r="I34" s="110" t="str">
        <f>IFERROR(VLOOKUP(H34,'Codigos y niveles de cargo'!$B$5:$D$60,2,0)," ")</f>
        <v xml:space="preserve"> </v>
      </c>
      <c r="J34" s="193"/>
      <c r="K34" s="193"/>
      <c r="L34" s="111"/>
      <c r="M34" s="107"/>
      <c r="N34" s="107"/>
      <c r="O34" s="107"/>
      <c r="P34" s="107"/>
      <c r="Q34" s="112">
        <f t="shared" si="12"/>
        <v>0</v>
      </c>
      <c r="R34" s="107"/>
      <c r="S34" s="107"/>
      <c r="T34" s="107"/>
      <c r="U34" s="112">
        <f t="shared" si="13"/>
        <v>0</v>
      </c>
      <c r="V34" s="107"/>
      <c r="W34" s="107"/>
      <c r="X34" s="107"/>
      <c r="Y34" s="112">
        <f t="shared" si="14"/>
        <v>0</v>
      </c>
      <c r="Z34" s="113">
        <f t="shared" si="15"/>
        <v>0</v>
      </c>
      <c r="AA34" s="107"/>
      <c r="AB34" s="107"/>
      <c r="AC34" s="107"/>
      <c r="AD34" s="114"/>
      <c r="AE34" s="92"/>
      <c r="AF34" s="115"/>
      <c r="AG34" s="107"/>
      <c r="AH34" s="107"/>
      <c r="AI34" s="112">
        <f t="shared" si="16"/>
        <v>0</v>
      </c>
      <c r="AJ34" s="107"/>
      <c r="AK34" s="107"/>
      <c r="AL34" s="107"/>
      <c r="AM34" s="112">
        <f t="shared" si="17"/>
        <v>0</v>
      </c>
      <c r="AN34" s="107"/>
      <c r="AO34" s="107"/>
      <c r="AP34" s="107"/>
      <c r="AQ34" s="112">
        <f t="shared" si="18"/>
        <v>0</v>
      </c>
      <c r="AR34" s="113">
        <f t="shared" si="19"/>
        <v>0</v>
      </c>
      <c r="AS34" s="116"/>
      <c r="AT34" s="92"/>
      <c r="AU34" s="117"/>
      <c r="AV34" s="118"/>
      <c r="AW34" s="119"/>
      <c r="AX34" s="120"/>
      <c r="AY34" s="121"/>
      <c r="AZ34" s="121"/>
      <c r="BA34" s="33"/>
      <c r="BB34" s="42"/>
      <c r="BC34" s="42"/>
      <c r="BD34" s="42"/>
      <c r="BE34" s="42"/>
      <c r="BF34" s="42"/>
      <c r="BG34" s="42"/>
      <c r="BH34" s="42"/>
      <c r="BI34" s="42"/>
      <c r="BJ34" s="43"/>
      <c r="BL34" s="33"/>
      <c r="BM34" s="33"/>
      <c r="BN34" s="33"/>
      <c r="BO34" s="33"/>
      <c r="BP34" s="34"/>
      <c r="BQ34" s="34"/>
    </row>
    <row r="35" spans="1:69" s="8" customFormat="1" ht="44.1" customHeight="1" x14ac:dyDescent="0.2">
      <c r="A35" s="103">
        <v>18</v>
      </c>
      <c r="B35" s="104"/>
      <c r="C35" s="105"/>
      <c r="D35" s="105"/>
      <c r="E35" s="106"/>
      <c r="F35" s="107"/>
      <c r="G35" s="108"/>
      <c r="H35" s="109"/>
      <c r="I35" s="110" t="str">
        <f>IFERROR(VLOOKUP(H35,'Codigos y niveles de cargo'!$B$5:$D$60,2,0)," ")</f>
        <v xml:space="preserve"> </v>
      </c>
      <c r="J35" s="193"/>
      <c r="K35" s="193"/>
      <c r="L35" s="111"/>
      <c r="M35" s="107"/>
      <c r="N35" s="107"/>
      <c r="O35" s="107"/>
      <c r="P35" s="107"/>
      <c r="Q35" s="112">
        <f t="shared" si="12"/>
        <v>0</v>
      </c>
      <c r="R35" s="107"/>
      <c r="S35" s="107"/>
      <c r="T35" s="107"/>
      <c r="U35" s="112">
        <f t="shared" si="13"/>
        <v>0</v>
      </c>
      <c r="V35" s="107"/>
      <c r="W35" s="107"/>
      <c r="X35" s="107"/>
      <c r="Y35" s="112">
        <f t="shared" si="14"/>
        <v>0</v>
      </c>
      <c r="Z35" s="113">
        <f t="shared" si="15"/>
        <v>0</v>
      </c>
      <c r="AA35" s="107"/>
      <c r="AB35" s="107"/>
      <c r="AC35" s="107"/>
      <c r="AD35" s="114"/>
      <c r="AE35" s="92"/>
      <c r="AF35" s="115"/>
      <c r="AG35" s="107"/>
      <c r="AH35" s="107"/>
      <c r="AI35" s="112">
        <f t="shared" si="16"/>
        <v>0</v>
      </c>
      <c r="AJ35" s="107"/>
      <c r="AK35" s="107"/>
      <c r="AL35" s="107"/>
      <c r="AM35" s="112">
        <f t="shared" si="17"/>
        <v>0</v>
      </c>
      <c r="AN35" s="107"/>
      <c r="AO35" s="107"/>
      <c r="AP35" s="107"/>
      <c r="AQ35" s="112">
        <f t="shared" si="18"/>
        <v>0</v>
      </c>
      <c r="AR35" s="113">
        <f t="shared" si="19"/>
        <v>0</v>
      </c>
      <c r="AS35" s="116"/>
      <c r="AT35" s="92"/>
      <c r="AU35" s="117"/>
      <c r="AV35" s="118"/>
      <c r="AW35" s="119"/>
      <c r="AX35" s="120"/>
      <c r="AY35" s="121"/>
      <c r="AZ35" s="121"/>
      <c r="BA35" s="33"/>
      <c r="BB35" s="42"/>
      <c r="BC35" s="42"/>
      <c r="BD35" s="42"/>
      <c r="BE35" s="42"/>
      <c r="BF35" s="42"/>
      <c r="BG35" s="42"/>
      <c r="BH35" s="42"/>
      <c r="BI35" s="42"/>
      <c r="BJ35" s="43"/>
      <c r="BL35" s="33"/>
      <c r="BM35" s="33"/>
      <c r="BN35" s="33"/>
      <c r="BO35" s="33"/>
      <c r="BP35" s="34"/>
      <c r="BQ35" s="34"/>
    </row>
    <row r="36" spans="1:69" s="8" customFormat="1" ht="44.1" customHeight="1" x14ac:dyDescent="0.2">
      <c r="A36" s="103">
        <v>19</v>
      </c>
      <c r="B36" s="104"/>
      <c r="C36" s="105"/>
      <c r="D36" s="105"/>
      <c r="E36" s="106"/>
      <c r="F36" s="107"/>
      <c r="G36" s="108"/>
      <c r="H36" s="109"/>
      <c r="I36" s="110" t="str">
        <f>IFERROR(VLOOKUP(H36,'Codigos y niveles de cargo'!$B$5:$D$60,2,0)," ")</f>
        <v xml:space="preserve"> </v>
      </c>
      <c r="J36" s="193"/>
      <c r="K36" s="193"/>
      <c r="L36" s="111"/>
      <c r="M36" s="107"/>
      <c r="N36" s="107"/>
      <c r="O36" s="107"/>
      <c r="P36" s="107"/>
      <c r="Q36" s="112">
        <f t="shared" si="12"/>
        <v>0</v>
      </c>
      <c r="R36" s="107"/>
      <c r="S36" s="107"/>
      <c r="T36" s="107"/>
      <c r="U36" s="112">
        <f t="shared" si="13"/>
        <v>0</v>
      </c>
      <c r="V36" s="107"/>
      <c r="W36" s="107"/>
      <c r="X36" s="107"/>
      <c r="Y36" s="112">
        <f t="shared" si="14"/>
        <v>0</v>
      </c>
      <c r="Z36" s="113">
        <f t="shared" si="15"/>
        <v>0</v>
      </c>
      <c r="AA36" s="107"/>
      <c r="AB36" s="107"/>
      <c r="AC36" s="107"/>
      <c r="AD36" s="114"/>
      <c r="AE36" s="92"/>
      <c r="AF36" s="115"/>
      <c r="AG36" s="107"/>
      <c r="AH36" s="107"/>
      <c r="AI36" s="112">
        <f t="shared" si="16"/>
        <v>0</v>
      </c>
      <c r="AJ36" s="107"/>
      <c r="AK36" s="107"/>
      <c r="AL36" s="107"/>
      <c r="AM36" s="112">
        <f t="shared" si="17"/>
        <v>0</v>
      </c>
      <c r="AN36" s="107"/>
      <c r="AO36" s="107"/>
      <c r="AP36" s="107"/>
      <c r="AQ36" s="112">
        <f t="shared" si="18"/>
        <v>0</v>
      </c>
      <c r="AR36" s="113">
        <f t="shared" si="19"/>
        <v>0</v>
      </c>
      <c r="AS36" s="116"/>
      <c r="AT36" s="92"/>
      <c r="AU36" s="117"/>
      <c r="AV36" s="118"/>
      <c r="AW36" s="119"/>
      <c r="AX36" s="120"/>
      <c r="AY36" s="121"/>
      <c r="AZ36" s="121"/>
      <c r="BA36" s="33"/>
      <c r="BB36" s="42"/>
      <c r="BC36" s="42"/>
      <c r="BD36" s="42"/>
      <c r="BE36" s="42"/>
      <c r="BF36" s="42"/>
      <c r="BG36" s="42"/>
      <c r="BH36" s="42"/>
      <c r="BI36" s="42"/>
      <c r="BJ36" s="43"/>
      <c r="BL36" s="33"/>
      <c r="BM36" s="33"/>
      <c r="BN36" s="33"/>
      <c r="BO36" s="33"/>
      <c r="BP36" s="34"/>
      <c r="BQ36" s="34"/>
    </row>
    <row r="37" spans="1:69" s="8" customFormat="1" ht="44.1" customHeight="1" x14ac:dyDescent="0.2">
      <c r="A37" s="103">
        <v>20</v>
      </c>
      <c r="B37" s="105"/>
      <c r="C37" s="105"/>
      <c r="D37" s="105"/>
      <c r="E37" s="106"/>
      <c r="F37" s="107"/>
      <c r="G37" s="108"/>
      <c r="H37" s="109"/>
      <c r="I37" s="110" t="str">
        <f>IFERROR(VLOOKUP(H37,'Codigos y niveles de cargo'!$B$5:$D$60,2,0)," ")</f>
        <v xml:space="preserve"> </v>
      </c>
      <c r="J37" s="193"/>
      <c r="K37" s="193"/>
      <c r="L37" s="111"/>
      <c r="M37" s="107"/>
      <c r="N37" s="107"/>
      <c r="O37" s="107"/>
      <c r="P37" s="107"/>
      <c r="Q37" s="112">
        <f t="shared" ref="Q37:Q41" si="20">(N37/3600)+(O37/60)+P37</f>
        <v>0</v>
      </c>
      <c r="R37" s="107"/>
      <c r="S37" s="107"/>
      <c r="T37" s="107"/>
      <c r="U37" s="112">
        <f t="shared" ref="U37:U41" si="21">(R37/3600)+(S37/60)+T37</f>
        <v>0</v>
      </c>
      <c r="V37" s="107"/>
      <c r="W37" s="107"/>
      <c r="X37" s="107"/>
      <c r="Y37" s="112">
        <f t="shared" ref="Y37:Y41" si="22">(V37/3600)+(W37/60)+X37</f>
        <v>0</v>
      </c>
      <c r="Z37" s="113">
        <f t="shared" ref="Z37:Z41" si="23">((Q37+(4*U37)+Y37)/6)*(1.07)</f>
        <v>0</v>
      </c>
      <c r="AA37" s="107"/>
      <c r="AB37" s="107"/>
      <c r="AC37" s="107"/>
      <c r="AD37" s="114"/>
      <c r="AE37" s="92"/>
      <c r="AF37" s="115"/>
      <c r="AG37" s="107"/>
      <c r="AH37" s="107"/>
      <c r="AI37" s="112">
        <f t="shared" ref="AI37:AI41" si="24">(AF37/3600)+(AG37/60)+AH37</f>
        <v>0</v>
      </c>
      <c r="AJ37" s="107"/>
      <c r="AK37" s="107"/>
      <c r="AL37" s="107"/>
      <c r="AM37" s="112">
        <f t="shared" ref="AM37:AM41" si="25">(AJ37/3600)+(AK37/60)+AL37</f>
        <v>0</v>
      </c>
      <c r="AN37" s="107"/>
      <c r="AO37" s="107"/>
      <c r="AP37" s="107"/>
      <c r="AQ37" s="112">
        <f t="shared" ref="AQ37:AQ41" si="26">(AN37/3600)+(AO37/60)+AP37</f>
        <v>0</v>
      </c>
      <c r="AR37" s="113">
        <f t="shared" ref="AR37:AR41" si="27">((AI37+(4*AM37)+AQ37)/6)*(1.07)</f>
        <v>0</v>
      </c>
      <c r="AS37" s="116"/>
      <c r="AT37" s="92"/>
      <c r="AU37" s="117"/>
      <c r="AV37" s="118"/>
      <c r="AW37" s="119"/>
      <c r="AX37" s="120"/>
      <c r="AY37" s="121"/>
      <c r="AZ37" s="121"/>
      <c r="BA37" s="33"/>
      <c r="BB37" s="42" t="str">
        <f t="shared" si="9"/>
        <v>-</v>
      </c>
      <c r="BC37" s="42" t="str">
        <f t="shared" si="9"/>
        <v>-</v>
      </c>
      <c r="BD37" s="42" t="str">
        <f t="shared" si="0"/>
        <v>-</v>
      </c>
      <c r="BE37" s="42" t="str">
        <f t="shared" si="0"/>
        <v>-</v>
      </c>
      <c r="BF37" s="42" t="str">
        <f t="shared" si="0"/>
        <v>-</v>
      </c>
      <c r="BG37" s="42" t="str">
        <f t="shared" si="0"/>
        <v>-</v>
      </c>
      <c r="BH37" s="42" t="str">
        <f t="shared" si="0"/>
        <v>-</v>
      </c>
      <c r="BI37" s="42" t="str">
        <f t="shared" si="10"/>
        <v>-</v>
      </c>
      <c r="BJ37" s="43">
        <f t="shared" ref="BJ37:BJ41" si="28">SUM(BB37:BH37)</f>
        <v>0</v>
      </c>
      <c r="BL37" s="33"/>
      <c r="BM37" s="33"/>
      <c r="BN37" s="33"/>
      <c r="BO37" s="33"/>
      <c r="BP37" s="34"/>
      <c r="BQ37" s="34"/>
    </row>
    <row r="38" spans="1:69" s="8" customFormat="1" ht="44.1" customHeight="1" x14ac:dyDescent="0.2">
      <c r="A38" s="103">
        <v>21</v>
      </c>
      <c r="B38" s="105"/>
      <c r="C38" s="105"/>
      <c r="D38" s="105"/>
      <c r="E38" s="106"/>
      <c r="F38" s="107"/>
      <c r="G38" s="108"/>
      <c r="H38" s="109"/>
      <c r="I38" s="110" t="str">
        <f>IFERROR(VLOOKUP(H38,'Codigos y niveles de cargo'!$B$5:$D$60,2,0)," ")</f>
        <v xml:space="preserve"> </v>
      </c>
      <c r="J38" s="193"/>
      <c r="K38" s="193"/>
      <c r="L38" s="111"/>
      <c r="M38" s="107"/>
      <c r="N38" s="107"/>
      <c r="O38" s="107"/>
      <c r="P38" s="107"/>
      <c r="Q38" s="112">
        <f t="shared" si="20"/>
        <v>0</v>
      </c>
      <c r="R38" s="107"/>
      <c r="S38" s="107"/>
      <c r="T38" s="107"/>
      <c r="U38" s="112">
        <f t="shared" si="21"/>
        <v>0</v>
      </c>
      <c r="V38" s="107"/>
      <c r="W38" s="107"/>
      <c r="X38" s="107"/>
      <c r="Y38" s="112">
        <f t="shared" si="22"/>
        <v>0</v>
      </c>
      <c r="Z38" s="113">
        <f t="shared" si="23"/>
        <v>0</v>
      </c>
      <c r="AA38" s="107"/>
      <c r="AB38" s="107"/>
      <c r="AC38" s="107"/>
      <c r="AD38" s="114"/>
      <c r="AE38" s="92"/>
      <c r="AF38" s="115"/>
      <c r="AG38" s="107"/>
      <c r="AH38" s="107"/>
      <c r="AI38" s="112">
        <f t="shared" si="24"/>
        <v>0</v>
      </c>
      <c r="AJ38" s="107"/>
      <c r="AK38" s="107"/>
      <c r="AL38" s="107"/>
      <c r="AM38" s="112">
        <f t="shared" si="25"/>
        <v>0</v>
      </c>
      <c r="AN38" s="107"/>
      <c r="AO38" s="107"/>
      <c r="AP38" s="107"/>
      <c r="AQ38" s="112">
        <f t="shared" si="26"/>
        <v>0</v>
      </c>
      <c r="AR38" s="113">
        <f t="shared" si="27"/>
        <v>0</v>
      </c>
      <c r="AS38" s="116"/>
      <c r="AT38" s="92"/>
      <c r="AU38" s="117"/>
      <c r="AV38" s="118"/>
      <c r="AW38" s="119"/>
      <c r="AX38" s="120"/>
      <c r="AY38" s="121"/>
      <c r="AZ38" s="121"/>
      <c r="BA38" s="33"/>
      <c r="BB38" s="42" t="str">
        <f t="shared" si="9"/>
        <v>-</v>
      </c>
      <c r="BC38" s="42" t="str">
        <f t="shared" si="9"/>
        <v>-</v>
      </c>
      <c r="BD38" s="42" t="str">
        <f t="shared" si="0"/>
        <v>-</v>
      </c>
      <c r="BE38" s="42" t="str">
        <f t="shared" si="0"/>
        <v>-</v>
      </c>
      <c r="BF38" s="42" t="str">
        <f t="shared" si="0"/>
        <v>-</v>
      </c>
      <c r="BG38" s="42" t="str">
        <f t="shared" si="0"/>
        <v>-</v>
      </c>
      <c r="BH38" s="42" t="str">
        <f t="shared" si="0"/>
        <v>-</v>
      </c>
      <c r="BI38" s="42" t="str">
        <f t="shared" si="10"/>
        <v>-</v>
      </c>
      <c r="BJ38" s="43">
        <f t="shared" si="28"/>
        <v>0</v>
      </c>
      <c r="BL38" s="33"/>
      <c r="BM38" s="33"/>
      <c r="BN38" s="33"/>
      <c r="BO38" s="33"/>
      <c r="BP38" s="34"/>
      <c r="BQ38" s="34"/>
    </row>
    <row r="39" spans="1:69" s="8" customFormat="1" ht="44.1" customHeight="1" x14ac:dyDescent="0.2">
      <c r="A39" s="103">
        <v>22</v>
      </c>
      <c r="B39" s="105"/>
      <c r="C39" s="105"/>
      <c r="D39" s="105"/>
      <c r="E39" s="106"/>
      <c r="F39" s="107"/>
      <c r="G39" s="108"/>
      <c r="H39" s="109"/>
      <c r="I39" s="110" t="str">
        <f>IFERROR(VLOOKUP(H39,'Codigos y niveles de cargo'!$B$5:$D$60,2,0)," ")</f>
        <v xml:space="preserve"> </v>
      </c>
      <c r="J39" s="193"/>
      <c r="K39" s="193"/>
      <c r="L39" s="111"/>
      <c r="M39" s="107"/>
      <c r="N39" s="107"/>
      <c r="O39" s="107"/>
      <c r="P39" s="107"/>
      <c r="Q39" s="112">
        <f t="shared" si="20"/>
        <v>0</v>
      </c>
      <c r="R39" s="107"/>
      <c r="S39" s="107"/>
      <c r="T39" s="107"/>
      <c r="U39" s="112">
        <f t="shared" si="21"/>
        <v>0</v>
      </c>
      <c r="V39" s="107"/>
      <c r="W39" s="107"/>
      <c r="X39" s="107"/>
      <c r="Y39" s="112">
        <f t="shared" si="22"/>
        <v>0</v>
      </c>
      <c r="Z39" s="113">
        <f t="shared" si="23"/>
        <v>0</v>
      </c>
      <c r="AA39" s="107"/>
      <c r="AB39" s="107"/>
      <c r="AC39" s="107"/>
      <c r="AD39" s="114"/>
      <c r="AE39" s="92"/>
      <c r="AF39" s="115"/>
      <c r="AG39" s="107"/>
      <c r="AH39" s="107"/>
      <c r="AI39" s="112">
        <f t="shared" si="24"/>
        <v>0</v>
      </c>
      <c r="AJ39" s="107"/>
      <c r="AK39" s="107"/>
      <c r="AL39" s="107"/>
      <c r="AM39" s="112">
        <f t="shared" si="25"/>
        <v>0</v>
      </c>
      <c r="AN39" s="107"/>
      <c r="AO39" s="107"/>
      <c r="AP39" s="107"/>
      <c r="AQ39" s="112">
        <f t="shared" si="26"/>
        <v>0</v>
      </c>
      <c r="AR39" s="113">
        <f t="shared" si="27"/>
        <v>0</v>
      </c>
      <c r="AS39" s="116"/>
      <c r="AT39" s="92"/>
      <c r="AU39" s="117"/>
      <c r="AV39" s="118"/>
      <c r="AW39" s="119"/>
      <c r="AX39" s="120"/>
      <c r="AY39" s="121"/>
      <c r="AZ39" s="121"/>
      <c r="BA39" s="33"/>
      <c r="BB39" s="42" t="str">
        <f t="shared" si="9"/>
        <v>-</v>
      </c>
      <c r="BC39" s="42" t="str">
        <f t="shared" si="9"/>
        <v>-</v>
      </c>
      <c r="BD39" s="42" t="str">
        <f t="shared" si="0"/>
        <v>-</v>
      </c>
      <c r="BE39" s="42" t="str">
        <f t="shared" si="0"/>
        <v>-</v>
      </c>
      <c r="BF39" s="42" t="str">
        <f t="shared" si="0"/>
        <v>-</v>
      </c>
      <c r="BG39" s="42" t="str">
        <f t="shared" si="0"/>
        <v>-</v>
      </c>
      <c r="BH39" s="42" t="str">
        <f t="shared" si="0"/>
        <v>-</v>
      </c>
      <c r="BI39" s="42" t="str">
        <f t="shared" si="10"/>
        <v>-</v>
      </c>
      <c r="BJ39" s="43">
        <f t="shared" si="28"/>
        <v>0</v>
      </c>
      <c r="BL39" s="33"/>
      <c r="BM39" s="33"/>
      <c r="BN39" s="33"/>
      <c r="BO39" s="33"/>
      <c r="BP39" s="34"/>
      <c r="BQ39" s="34"/>
    </row>
    <row r="40" spans="1:69" s="8" customFormat="1" ht="44.1" customHeight="1" x14ac:dyDescent="0.2">
      <c r="A40" s="103">
        <v>23</v>
      </c>
      <c r="B40" s="105"/>
      <c r="C40" s="105"/>
      <c r="D40" s="105"/>
      <c r="E40" s="106"/>
      <c r="F40" s="107"/>
      <c r="G40" s="108"/>
      <c r="H40" s="109"/>
      <c r="I40" s="110" t="str">
        <f>IFERROR(VLOOKUP(H40,'Codigos y niveles de cargo'!$B$5:$D$60,2,0)," ")</f>
        <v xml:space="preserve"> </v>
      </c>
      <c r="J40" s="193"/>
      <c r="K40" s="193"/>
      <c r="L40" s="111"/>
      <c r="M40" s="107"/>
      <c r="N40" s="107"/>
      <c r="O40" s="107"/>
      <c r="P40" s="107"/>
      <c r="Q40" s="112">
        <f t="shared" si="20"/>
        <v>0</v>
      </c>
      <c r="R40" s="107"/>
      <c r="S40" s="107"/>
      <c r="T40" s="107"/>
      <c r="U40" s="112">
        <f t="shared" si="21"/>
        <v>0</v>
      </c>
      <c r="V40" s="107"/>
      <c r="W40" s="107"/>
      <c r="X40" s="107"/>
      <c r="Y40" s="112">
        <f t="shared" si="22"/>
        <v>0</v>
      </c>
      <c r="Z40" s="113">
        <f t="shared" si="23"/>
        <v>0</v>
      </c>
      <c r="AA40" s="107"/>
      <c r="AB40" s="107"/>
      <c r="AC40" s="107"/>
      <c r="AD40" s="114"/>
      <c r="AE40" s="92"/>
      <c r="AF40" s="115"/>
      <c r="AG40" s="107"/>
      <c r="AH40" s="107"/>
      <c r="AI40" s="112">
        <f t="shared" si="24"/>
        <v>0</v>
      </c>
      <c r="AJ40" s="107"/>
      <c r="AK40" s="107"/>
      <c r="AL40" s="107"/>
      <c r="AM40" s="112">
        <f t="shared" si="25"/>
        <v>0</v>
      </c>
      <c r="AN40" s="107"/>
      <c r="AO40" s="107"/>
      <c r="AP40" s="107"/>
      <c r="AQ40" s="112">
        <f t="shared" si="26"/>
        <v>0</v>
      </c>
      <c r="AR40" s="113">
        <f t="shared" si="27"/>
        <v>0</v>
      </c>
      <c r="AS40" s="116"/>
      <c r="AT40" s="92"/>
      <c r="AU40" s="117"/>
      <c r="AV40" s="118"/>
      <c r="AW40" s="119"/>
      <c r="AX40" s="120"/>
      <c r="AY40" s="121"/>
      <c r="AZ40" s="121"/>
      <c r="BA40" s="33"/>
      <c r="BB40" s="42" t="str">
        <f t="shared" si="9"/>
        <v>-</v>
      </c>
      <c r="BC40" s="42" t="str">
        <f t="shared" si="9"/>
        <v>-</v>
      </c>
      <c r="BD40" s="42" t="str">
        <f t="shared" si="0"/>
        <v>-</v>
      </c>
      <c r="BE40" s="42" t="str">
        <f t="shared" si="0"/>
        <v>-</v>
      </c>
      <c r="BF40" s="42" t="str">
        <f t="shared" si="0"/>
        <v>-</v>
      </c>
      <c r="BG40" s="42" t="str">
        <f t="shared" si="0"/>
        <v>-</v>
      </c>
      <c r="BH40" s="42" t="str">
        <f t="shared" si="0"/>
        <v>-</v>
      </c>
      <c r="BI40" s="42" t="str">
        <f t="shared" si="10"/>
        <v>-</v>
      </c>
      <c r="BJ40" s="43">
        <f t="shared" si="28"/>
        <v>0</v>
      </c>
      <c r="BL40" s="33"/>
      <c r="BM40" s="33"/>
      <c r="BN40" s="33"/>
      <c r="BO40" s="33"/>
      <c r="BP40" s="34"/>
      <c r="BQ40" s="34"/>
    </row>
    <row r="41" spans="1:69" s="8" customFormat="1" ht="44.1" customHeight="1" x14ac:dyDescent="0.2">
      <c r="A41" s="103">
        <v>24</v>
      </c>
      <c r="B41" s="105"/>
      <c r="C41" s="105"/>
      <c r="D41" s="105"/>
      <c r="E41" s="106"/>
      <c r="F41" s="107"/>
      <c r="G41" s="108"/>
      <c r="H41" s="109"/>
      <c r="I41" s="110" t="str">
        <f>IFERROR(VLOOKUP(H41,'Codigos y niveles de cargo'!$B$5:$D$60,2,0)," ")</f>
        <v xml:space="preserve"> </v>
      </c>
      <c r="J41" s="193"/>
      <c r="K41" s="193"/>
      <c r="L41" s="111"/>
      <c r="M41" s="107"/>
      <c r="N41" s="107"/>
      <c r="O41" s="107"/>
      <c r="P41" s="107"/>
      <c r="Q41" s="112">
        <f t="shared" si="20"/>
        <v>0</v>
      </c>
      <c r="R41" s="107"/>
      <c r="S41" s="107"/>
      <c r="T41" s="107"/>
      <c r="U41" s="112">
        <f t="shared" si="21"/>
        <v>0</v>
      </c>
      <c r="V41" s="107"/>
      <c r="W41" s="107"/>
      <c r="X41" s="107"/>
      <c r="Y41" s="112">
        <f t="shared" si="22"/>
        <v>0</v>
      </c>
      <c r="Z41" s="113">
        <f t="shared" si="23"/>
        <v>0</v>
      </c>
      <c r="AA41" s="107"/>
      <c r="AB41" s="107"/>
      <c r="AC41" s="107"/>
      <c r="AD41" s="114"/>
      <c r="AE41" s="92"/>
      <c r="AF41" s="115"/>
      <c r="AG41" s="107"/>
      <c r="AH41" s="107"/>
      <c r="AI41" s="112">
        <f t="shared" si="24"/>
        <v>0</v>
      </c>
      <c r="AJ41" s="107"/>
      <c r="AK41" s="107"/>
      <c r="AL41" s="107"/>
      <c r="AM41" s="112">
        <f t="shared" si="25"/>
        <v>0</v>
      </c>
      <c r="AN41" s="107"/>
      <c r="AO41" s="107"/>
      <c r="AP41" s="107"/>
      <c r="AQ41" s="112">
        <f t="shared" si="26"/>
        <v>0</v>
      </c>
      <c r="AR41" s="113">
        <f t="shared" si="27"/>
        <v>0</v>
      </c>
      <c r="AS41" s="116"/>
      <c r="AT41" s="92"/>
      <c r="AU41" s="117"/>
      <c r="AV41" s="118"/>
      <c r="AW41" s="119"/>
      <c r="AX41" s="120"/>
      <c r="AY41" s="121"/>
      <c r="AZ41" s="121"/>
      <c r="BA41" s="33"/>
      <c r="BB41" s="42" t="str">
        <f t="shared" si="9"/>
        <v>-</v>
      </c>
      <c r="BC41" s="42" t="str">
        <f t="shared" si="9"/>
        <v>-</v>
      </c>
      <c r="BD41" s="42" t="str">
        <f t="shared" si="0"/>
        <v>-</v>
      </c>
      <c r="BE41" s="42" t="str">
        <f t="shared" si="0"/>
        <v>-</v>
      </c>
      <c r="BF41" s="42" t="str">
        <f t="shared" si="0"/>
        <v>-</v>
      </c>
      <c r="BG41" s="42" t="str">
        <f t="shared" si="0"/>
        <v>-</v>
      </c>
      <c r="BH41" s="42" t="str">
        <f t="shared" si="0"/>
        <v>-</v>
      </c>
      <c r="BI41" s="42" t="str">
        <f t="shared" si="10"/>
        <v>-</v>
      </c>
      <c r="BJ41" s="43">
        <f t="shared" si="28"/>
        <v>0</v>
      </c>
      <c r="BL41" s="33"/>
      <c r="BM41" s="33"/>
      <c r="BN41" s="33"/>
      <c r="BO41" s="33"/>
      <c r="BP41" s="34"/>
      <c r="BQ41" s="34"/>
    </row>
    <row r="42" spans="1:69" s="8" customFormat="1" ht="44.1" customHeight="1" x14ac:dyDescent="0.2">
      <c r="A42" s="103">
        <v>25</v>
      </c>
      <c r="B42" s="105"/>
      <c r="C42" s="105"/>
      <c r="D42" s="105"/>
      <c r="E42" s="106"/>
      <c r="F42" s="107"/>
      <c r="G42" s="108"/>
      <c r="H42" s="109"/>
      <c r="I42" s="110" t="str">
        <f>IFERROR(VLOOKUP(H42,'Codigos y niveles de cargo'!$B$5:$D$60,2,0)," ")</f>
        <v xml:space="preserve"> </v>
      </c>
      <c r="J42" s="193"/>
      <c r="K42" s="193"/>
      <c r="L42" s="111"/>
      <c r="M42" s="107"/>
      <c r="N42" s="107"/>
      <c r="O42" s="107"/>
      <c r="P42" s="107"/>
      <c r="Q42" s="112">
        <f t="shared" ref="Q42" si="29">(N42/3600)+(O42/60)+P42</f>
        <v>0</v>
      </c>
      <c r="R42" s="107"/>
      <c r="S42" s="107"/>
      <c r="T42" s="107"/>
      <c r="U42" s="112">
        <f t="shared" ref="U42" si="30">(R42/3600)+(S42/60)+T42</f>
        <v>0</v>
      </c>
      <c r="V42" s="107"/>
      <c r="W42" s="107"/>
      <c r="X42" s="107"/>
      <c r="Y42" s="112">
        <f t="shared" ref="Y42" si="31">(V42/3600)+(W42/60)+X42</f>
        <v>0</v>
      </c>
      <c r="Z42" s="113">
        <f t="shared" ref="Z42" si="32">((Q42+(4*U42)+Y42)/6)*(1.07)</f>
        <v>0</v>
      </c>
      <c r="AA42" s="107"/>
      <c r="AB42" s="107"/>
      <c r="AC42" s="107"/>
      <c r="AD42" s="114"/>
      <c r="AE42" s="92"/>
      <c r="AF42" s="115"/>
      <c r="AG42" s="107"/>
      <c r="AH42" s="107"/>
      <c r="AI42" s="112">
        <f t="shared" si="5"/>
        <v>0</v>
      </c>
      <c r="AJ42" s="107"/>
      <c r="AK42" s="107"/>
      <c r="AL42" s="107"/>
      <c r="AM42" s="112">
        <f t="shared" si="6"/>
        <v>0</v>
      </c>
      <c r="AN42" s="107"/>
      <c r="AO42" s="107"/>
      <c r="AP42" s="107"/>
      <c r="AQ42" s="112">
        <f t="shared" si="7"/>
        <v>0</v>
      </c>
      <c r="AR42" s="113">
        <f t="shared" si="8"/>
        <v>0</v>
      </c>
      <c r="AS42" s="116"/>
      <c r="AT42" s="92"/>
      <c r="AU42" s="117"/>
      <c r="AV42" s="118"/>
      <c r="AW42" s="119"/>
      <c r="AX42" s="120"/>
      <c r="AY42" s="121"/>
      <c r="AZ42" s="121"/>
      <c r="BA42" s="33"/>
      <c r="BB42" s="42" t="str">
        <f t="shared" si="9"/>
        <v>-</v>
      </c>
      <c r="BC42" s="42" t="str">
        <f t="shared" si="9"/>
        <v>-</v>
      </c>
      <c r="BD42" s="42" t="str">
        <f t="shared" si="0"/>
        <v>-</v>
      </c>
      <c r="BE42" s="42" t="str">
        <f t="shared" si="0"/>
        <v>-</v>
      </c>
      <c r="BF42" s="42" t="str">
        <f t="shared" si="0"/>
        <v>-</v>
      </c>
      <c r="BG42" s="42" t="str">
        <f t="shared" si="0"/>
        <v>-</v>
      </c>
      <c r="BH42" s="42" t="str">
        <f t="shared" si="0"/>
        <v>-</v>
      </c>
      <c r="BI42" s="42" t="str">
        <f t="shared" si="10"/>
        <v>-</v>
      </c>
      <c r="BJ42" s="43">
        <f t="shared" si="11"/>
        <v>0</v>
      </c>
      <c r="BL42" s="33"/>
      <c r="BM42" s="33"/>
      <c r="BN42" s="33"/>
      <c r="BO42" s="33"/>
      <c r="BP42" s="34"/>
      <c r="BQ42" s="34"/>
    </row>
    <row r="43" spans="1:69" s="8" customFormat="1" ht="44.1" customHeight="1" x14ac:dyDescent="0.2">
      <c r="A43" s="103">
        <v>26</v>
      </c>
      <c r="B43" s="105"/>
      <c r="C43" s="105"/>
      <c r="D43" s="105"/>
      <c r="E43" s="106"/>
      <c r="F43" s="107"/>
      <c r="G43" s="108"/>
      <c r="H43" s="109"/>
      <c r="I43" s="110" t="str">
        <f>IFERROR(VLOOKUP(H43,'Codigos y niveles de cargo'!$B$5:$D$60,2,0)," ")</f>
        <v xml:space="preserve"> </v>
      </c>
      <c r="J43" s="193"/>
      <c r="K43" s="193"/>
      <c r="L43" s="111"/>
      <c r="M43" s="107"/>
      <c r="N43" s="107"/>
      <c r="O43" s="107"/>
      <c r="P43" s="107"/>
      <c r="Q43" s="112">
        <f t="shared" ref="Q43:Q47" si="33">(N43/3600)+(O43/60)+P43</f>
        <v>0</v>
      </c>
      <c r="R43" s="107"/>
      <c r="S43" s="107"/>
      <c r="T43" s="107"/>
      <c r="U43" s="112">
        <f t="shared" ref="U43:U47" si="34">(R43/3600)+(S43/60)+T43</f>
        <v>0</v>
      </c>
      <c r="V43" s="107"/>
      <c r="W43" s="107"/>
      <c r="X43" s="107"/>
      <c r="Y43" s="112">
        <f t="shared" ref="Y43:Y47" si="35">(V43/3600)+(W43/60)+X43</f>
        <v>0</v>
      </c>
      <c r="Z43" s="113">
        <f t="shared" ref="Z43:Z47" si="36">((Q43+(4*U43)+Y43)/6)*(1.07)</f>
        <v>0</v>
      </c>
      <c r="AA43" s="107"/>
      <c r="AB43" s="107"/>
      <c r="AC43" s="107"/>
      <c r="AD43" s="114"/>
      <c r="AE43" s="92"/>
      <c r="AF43" s="115"/>
      <c r="AG43" s="107"/>
      <c r="AH43" s="107"/>
      <c r="AI43" s="112">
        <f t="shared" ref="AI43:AI47" si="37">(AF43/3600)+(AG43/60)+AH43</f>
        <v>0</v>
      </c>
      <c r="AJ43" s="107"/>
      <c r="AK43" s="107"/>
      <c r="AL43" s="107"/>
      <c r="AM43" s="112">
        <f t="shared" ref="AM43:AM47" si="38">(AJ43/3600)+(AK43/60)+AL43</f>
        <v>0</v>
      </c>
      <c r="AN43" s="107"/>
      <c r="AO43" s="107"/>
      <c r="AP43" s="107"/>
      <c r="AQ43" s="112">
        <f t="shared" ref="AQ43:AQ47" si="39">(AN43/3600)+(AO43/60)+AP43</f>
        <v>0</v>
      </c>
      <c r="AR43" s="113">
        <f t="shared" ref="AR43:AR47" si="40">((AI43+(4*AM43)+AQ43)/6)*(1.07)</f>
        <v>0</v>
      </c>
      <c r="AS43" s="116"/>
      <c r="AT43" s="92"/>
      <c r="AU43" s="117"/>
      <c r="AV43" s="118"/>
      <c r="AW43" s="119"/>
      <c r="AX43" s="120"/>
      <c r="AY43" s="121"/>
      <c r="AZ43" s="121"/>
      <c r="BA43" s="33"/>
      <c r="BB43" s="42" t="str">
        <f t="shared" si="9"/>
        <v>-</v>
      </c>
      <c r="BC43" s="42" t="str">
        <f t="shared" si="9"/>
        <v>-</v>
      </c>
      <c r="BD43" s="42" t="str">
        <f t="shared" si="0"/>
        <v>-</v>
      </c>
      <c r="BE43" s="42" t="str">
        <f t="shared" si="0"/>
        <v>-</v>
      </c>
      <c r="BF43" s="42" t="str">
        <f t="shared" si="0"/>
        <v>-</v>
      </c>
      <c r="BG43" s="42" t="str">
        <f t="shared" si="0"/>
        <v>-</v>
      </c>
      <c r="BH43" s="42" t="str">
        <f t="shared" si="0"/>
        <v>-</v>
      </c>
      <c r="BI43" s="42" t="str">
        <f t="shared" si="10"/>
        <v>-</v>
      </c>
      <c r="BJ43" s="43">
        <f t="shared" si="11"/>
        <v>0</v>
      </c>
      <c r="BL43" s="33"/>
      <c r="BM43" s="33"/>
      <c r="BN43" s="33"/>
      <c r="BO43" s="33"/>
      <c r="BP43" s="34"/>
      <c r="BQ43" s="34"/>
    </row>
    <row r="44" spans="1:69" s="8" customFormat="1" ht="44.1" customHeight="1" x14ac:dyDescent="0.2">
      <c r="A44" s="103">
        <v>27</v>
      </c>
      <c r="B44" s="105"/>
      <c r="C44" s="105"/>
      <c r="D44" s="105"/>
      <c r="E44" s="106"/>
      <c r="F44" s="107"/>
      <c r="G44" s="108"/>
      <c r="H44" s="109"/>
      <c r="I44" s="110" t="str">
        <f>IFERROR(VLOOKUP(H44,'Codigos y niveles de cargo'!$B$5:$D$60,2,0)," ")</f>
        <v xml:space="preserve"> </v>
      </c>
      <c r="J44" s="193"/>
      <c r="K44" s="193"/>
      <c r="L44" s="111"/>
      <c r="M44" s="107"/>
      <c r="N44" s="107"/>
      <c r="O44" s="107"/>
      <c r="P44" s="107"/>
      <c r="Q44" s="112">
        <f t="shared" si="33"/>
        <v>0</v>
      </c>
      <c r="R44" s="107"/>
      <c r="S44" s="107"/>
      <c r="T44" s="107"/>
      <c r="U44" s="112">
        <f t="shared" si="34"/>
        <v>0</v>
      </c>
      <c r="V44" s="107"/>
      <c r="W44" s="107"/>
      <c r="X44" s="107"/>
      <c r="Y44" s="112">
        <f t="shared" si="35"/>
        <v>0</v>
      </c>
      <c r="Z44" s="113">
        <f t="shared" si="36"/>
        <v>0</v>
      </c>
      <c r="AA44" s="107"/>
      <c r="AB44" s="107"/>
      <c r="AC44" s="107"/>
      <c r="AD44" s="114"/>
      <c r="AE44" s="92"/>
      <c r="AF44" s="115"/>
      <c r="AG44" s="107"/>
      <c r="AH44" s="107"/>
      <c r="AI44" s="112">
        <f t="shared" si="37"/>
        <v>0</v>
      </c>
      <c r="AJ44" s="107"/>
      <c r="AK44" s="107"/>
      <c r="AL44" s="107"/>
      <c r="AM44" s="112">
        <f t="shared" si="38"/>
        <v>0</v>
      </c>
      <c r="AN44" s="107"/>
      <c r="AO44" s="107"/>
      <c r="AP44" s="107"/>
      <c r="AQ44" s="112">
        <f t="shared" si="39"/>
        <v>0</v>
      </c>
      <c r="AR44" s="113">
        <f t="shared" si="40"/>
        <v>0</v>
      </c>
      <c r="AS44" s="116"/>
      <c r="AT44" s="92"/>
      <c r="AU44" s="117"/>
      <c r="AV44" s="118"/>
      <c r="AW44" s="119"/>
      <c r="AX44" s="120"/>
      <c r="AY44" s="121"/>
      <c r="AZ44" s="121"/>
      <c r="BA44" s="33"/>
      <c r="BB44" s="42" t="str">
        <f t="shared" si="9"/>
        <v>-</v>
      </c>
      <c r="BC44" s="42" t="str">
        <f t="shared" si="9"/>
        <v>-</v>
      </c>
      <c r="BD44" s="42" t="str">
        <f t="shared" si="0"/>
        <v>-</v>
      </c>
      <c r="BE44" s="42" t="str">
        <f t="shared" si="0"/>
        <v>-</v>
      </c>
      <c r="BF44" s="42" t="str">
        <f t="shared" si="0"/>
        <v>-</v>
      </c>
      <c r="BG44" s="42" t="str">
        <f t="shared" si="0"/>
        <v>-</v>
      </c>
      <c r="BH44" s="42" t="str">
        <f t="shared" si="0"/>
        <v>-</v>
      </c>
      <c r="BI44" s="42" t="str">
        <f t="shared" si="10"/>
        <v>-</v>
      </c>
      <c r="BJ44" s="43">
        <f t="shared" si="11"/>
        <v>0</v>
      </c>
      <c r="BL44" s="33"/>
      <c r="BM44" s="33"/>
      <c r="BN44" s="33"/>
      <c r="BO44" s="33"/>
      <c r="BP44" s="34"/>
      <c r="BQ44" s="34"/>
    </row>
    <row r="45" spans="1:69" s="8" customFormat="1" ht="44.1" customHeight="1" x14ac:dyDescent="0.2">
      <c r="A45" s="103">
        <v>28</v>
      </c>
      <c r="B45" s="105"/>
      <c r="C45" s="105"/>
      <c r="D45" s="105"/>
      <c r="E45" s="106"/>
      <c r="F45" s="107"/>
      <c r="G45" s="108"/>
      <c r="H45" s="109"/>
      <c r="I45" s="110" t="str">
        <f>IFERROR(VLOOKUP(H45,'Codigos y niveles de cargo'!$B$5:$D$60,2,0)," ")</f>
        <v xml:space="preserve"> </v>
      </c>
      <c r="J45" s="193"/>
      <c r="K45" s="193"/>
      <c r="L45" s="111"/>
      <c r="M45" s="107"/>
      <c r="N45" s="107"/>
      <c r="O45" s="107"/>
      <c r="P45" s="107"/>
      <c r="Q45" s="112">
        <f t="shared" si="33"/>
        <v>0</v>
      </c>
      <c r="R45" s="107"/>
      <c r="S45" s="107"/>
      <c r="T45" s="107"/>
      <c r="U45" s="112">
        <f t="shared" si="34"/>
        <v>0</v>
      </c>
      <c r="V45" s="107"/>
      <c r="W45" s="107"/>
      <c r="X45" s="107"/>
      <c r="Y45" s="112">
        <f t="shared" si="35"/>
        <v>0</v>
      </c>
      <c r="Z45" s="113">
        <f t="shared" si="36"/>
        <v>0</v>
      </c>
      <c r="AA45" s="107"/>
      <c r="AB45" s="107"/>
      <c r="AC45" s="107"/>
      <c r="AD45" s="114"/>
      <c r="AE45" s="92"/>
      <c r="AF45" s="115"/>
      <c r="AG45" s="107"/>
      <c r="AH45" s="107"/>
      <c r="AI45" s="112">
        <f t="shared" si="37"/>
        <v>0</v>
      </c>
      <c r="AJ45" s="107"/>
      <c r="AK45" s="107"/>
      <c r="AL45" s="107"/>
      <c r="AM45" s="112">
        <f t="shared" si="38"/>
        <v>0</v>
      </c>
      <c r="AN45" s="107"/>
      <c r="AO45" s="107"/>
      <c r="AP45" s="107"/>
      <c r="AQ45" s="112">
        <f t="shared" si="39"/>
        <v>0</v>
      </c>
      <c r="AR45" s="113">
        <f t="shared" si="40"/>
        <v>0</v>
      </c>
      <c r="AS45" s="116"/>
      <c r="AT45" s="92"/>
      <c r="AU45" s="117"/>
      <c r="AV45" s="118"/>
      <c r="AW45" s="119"/>
      <c r="AX45" s="120"/>
      <c r="AY45" s="121"/>
      <c r="AZ45" s="121"/>
      <c r="BA45" s="33"/>
      <c r="BB45" s="42" t="str">
        <f t="shared" si="9"/>
        <v>-</v>
      </c>
      <c r="BC45" s="42" t="str">
        <f t="shared" si="9"/>
        <v>-</v>
      </c>
      <c r="BD45" s="42" t="str">
        <f t="shared" si="0"/>
        <v>-</v>
      </c>
      <c r="BE45" s="42" t="str">
        <f>IF($AV45=BE$17,($AR45*$AS45),"-")</f>
        <v>-</v>
      </c>
      <c r="BF45" s="42" t="str">
        <f t="shared" si="0"/>
        <v>-</v>
      </c>
      <c r="BG45" s="42" t="str">
        <f t="shared" si="0"/>
        <v>-</v>
      </c>
      <c r="BH45" s="42" t="str">
        <f t="shared" si="0"/>
        <v>-</v>
      </c>
      <c r="BI45" s="42" t="str">
        <f t="shared" si="10"/>
        <v>-</v>
      </c>
      <c r="BJ45" s="43">
        <f>SUM(BB45:BH45)</f>
        <v>0</v>
      </c>
      <c r="BL45" s="33"/>
      <c r="BM45" s="33"/>
      <c r="BN45" s="33"/>
      <c r="BO45" s="33"/>
      <c r="BP45" s="34"/>
      <c r="BQ45" s="34"/>
    </row>
    <row r="46" spans="1:69" s="8" customFormat="1" ht="44.1" customHeight="1" x14ac:dyDescent="0.2">
      <c r="A46" s="103">
        <v>29</v>
      </c>
      <c r="B46" s="105"/>
      <c r="C46" s="105"/>
      <c r="D46" s="105"/>
      <c r="E46" s="106"/>
      <c r="F46" s="107"/>
      <c r="G46" s="108"/>
      <c r="H46" s="109"/>
      <c r="I46" s="110" t="str">
        <f>IFERROR(VLOOKUP(H46,'Codigos y niveles de cargo'!$B$5:$D$60,2,0)," ")</f>
        <v xml:space="preserve"> </v>
      </c>
      <c r="J46" s="193"/>
      <c r="K46" s="193"/>
      <c r="L46" s="111"/>
      <c r="M46" s="107"/>
      <c r="N46" s="107"/>
      <c r="O46" s="107"/>
      <c r="P46" s="107"/>
      <c r="Q46" s="112">
        <f t="shared" si="33"/>
        <v>0</v>
      </c>
      <c r="R46" s="107"/>
      <c r="S46" s="107"/>
      <c r="T46" s="107"/>
      <c r="U46" s="112">
        <f t="shared" si="34"/>
        <v>0</v>
      </c>
      <c r="V46" s="107"/>
      <c r="W46" s="107"/>
      <c r="X46" s="107"/>
      <c r="Y46" s="112">
        <f t="shared" si="35"/>
        <v>0</v>
      </c>
      <c r="Z46" s="113">
        <f t="shared" si="36"/>
        <v>0</v>
      </c>
      <c r="AA46" s="107"/>
      <c r="AB46" s="107"/>
      <c r="AC46" s="107"/>
      <c r="AD46" s="114"/>
      <c r="AE46" s="92"/>
      <c r="AF46" s="115"/>
      <c r="AG46" s="107"/>
      <c r="AH46" s="107"/>
      <c r="AI46" s="112">
        <f t="shared" si="37"/>
        <v>0</v>
      </c>
      <c r="AJ46" s="107"/>
      <c r="AK46" s="107"/>
      <c r="AL46" s="107"/>
      <c r="AM46" s="112">
        <f t="shared" si="38"/>
        <v>0</v>
      </c>
      <c r="AN46" s="107"/>
      <c r="AO46" s="107"/>
      <c r="AP46" s="107"/>
      <c r="AQ46" s="112">
        <f t="shared" si="39"/>
        <v>0</v>
      </c>
      <c r="AR46" s="113">
        <f t="shared" si="40"/>
        <v>0</v>
      </c>
      <c r="AS46" s="116"/>
      <c r="AT46" s="92"/>
      <c r="AU46" s="117"/>
      <c r="AV46" s="118"/>
      <c r="AW46" s="119"/>
      <c r="AX46" s="120"/>
      <c r="AY46" s="121"/>
      <c r="AZ46" s="121"/>
      <c r="BA46" s="33"/>
      <c r="BB46" s="42" t="str">
        <f t="shared" si="9"/>
        <v>-</v>
      </c>
      <c r="BC46" s="42" t="str">
        <f t="shared" si="9"/>
        <v>-</v>
      </c>
      <c r="BD46" s="42" t="str">
        <f t="shared" si="0"/>
        <v>-</v>
      </c>
      <c r="BE46" s="42" t="str">
        <f t="shared" si="0"/>
        <v>-</v>
      </c>
      <c r="BF46" s="42" t="str">
        <f t="shared" si="0"/>
        <v>-</v>
      </c>
      <c r="BG46" s="42" t="str">
        <f t="shared" si="0"/>
        <v>-</v>
      </c>
      <c r="BH46" s="42" t="str">
        <f t="shared" si="0"/>
        <v>-</v>
      </c>
      <c r="BI46" s="42" t="str">
        <f t="shared" si="10"/>
        <v>-</v>
      </c>
      <c r="BJ46" s="43">
        <f t="shared" si="11"/>
        <v>0</v>
      </c>
      <c r="BL46" s="33"/>
      <c r="BM46" s="33"/>
      <c r="BN46" s="33"/>
      <c r="BO46" s="33"/>
      <c r="BP46" s="34"/>
      <c r="BQ46" s="34"/>
    </row>
    <row r="47" spans="1:69" s="8" customFormat="1" ht="44.1" customHeight="1" thickBot="1" x14ac:dyDescent="0.25">
      <c r="A47" s="103">
        <v>30</v>
      </c>
      <c r="B47" s="122"/>
      <c r="C47" s="123"/>
      <c r="D47" s="123"/>
      <c r="E47" s="124"/>
      <c r="F47" s="125"/>
      <c r="G47" s="126"/>
      <c r="H47" s="127"/>
      <c r="I47" s="128" t="str">
        <f>IFERROR(VLOOKUP(H47,'Codigos y niveles de cargo'!$B$5:$D$60,2,0)," ")</f>
        <v xml:space="preserve"> </v>
      </c>
      <c r="J47" s="276"/>
      <c r="K47" s="276"/>
      <c r="L47" s="129"/>
      <c r="M47" s="125"/>
      <c r="N47" s="125"/>
      <c r="O47" s="125"/>
      <c r="P47" s="125"/>
      <c r="Q47" s="130">
        <f t="shared" si="33"/>
        <v>0</v>
      </c>
      <c r="R47" s="125"/>
      <c r="S47" s="125"/>
      <c r="T47" s="125"/>
      <c r="U47" s="130">
        <f t="shared" si="34"/>
        <v>0</v>
      </c>
      <c r="V47" s="125"/>
      <c r="W47" s="125"/>
      <c r="X47" s="125"/>
      <c r="Y47" s="130">
        <f t="shared" si="35"/>
        <v>0</v>
      </c>
      <c r="Z47" s="131">
        <f t="shared" si="36"/>
        <v>0</v>
      </c>
      <c r="AA47" s="125"/>
      <c r="AB47" s="125"/>
      <c r="AC47" s="125"/>
      <c r="AD47" s="132"/>
      <c r="AE47" s="92"/>
      <c r="AF47" s="133"/>
      <c r="AG47" s="125"/>
      <c r="AH47" s="125"/>
      <c r="AI47" s="130">
        <f t="shared" si="37"/>
        <v>0</v>
      </c>
      <c r="AJ47" s="125"/>
      <c r="AK47" s="125"/>
      <c r="AL47" s="125"/>
      <c r="AM47" s="130">
        <f t="shared" si="38"/>
        <v>0</v>
      </c>
      <c r="AN47" s="125"/>
      <c r="AO47" s="125"/>
      <c r="AP47" s="125"/>
      <c r="AQ47" s="130">
        <f t="shared" si="39"/>
        <v>0</v>
      </c>
      <c r="AR47" s="131">
        <f t="shared" si="40"/>
        <v>0</v>
      </c>
      <c r="AS47" s="134"/>
      <c r="AT47" s="92"/>
      <c r="AU47" s="135"/>
      <c r="AV47" s="136"/>
      <c r="AW47" s="137"/>
      <c r="AX47" s="138"/>
      <c r="AY47" s="139"/>
      <c r="AZ47" s="139"/>
      <c r="BA47" s="33"/>
      <c r="BB47" s="44" t="str">
        <f t="shared" si="9"/>
        <v>-</v>
      </c>
      <c r="BC47" s="44" t="str">
        <f t="shared" si="9"/>
        <v>-</v>
      </c>
      <c r="BD47" s="44" t="str">
        <f t="shared" si="0"/>
        <v>-</v>
      </c>
      <c r="BE47" s="44" t="str">
        <f t="shared" si="0"/>
        <v>-</v>
      </c>
      <c r="BF47" s="44" t="str">
        <f t="shared" si="0"/>
        <v>-</v>
      </c>
      <c r="BG47" s="44" t="str">
        <f t="shared" si="0"/>
        <v>-</v>
      </c>
      <c r="BH47" s="44" t="str">
        <f t="shared" si="0"/>
        <v>-</v>
      </c>
      <c r="BI47" s="44" t="str">
        <f t="shared" si="10"/>
        <v>-</v>
      </c>
      <c r="BJ47" s="45">
        <f>SUM(BB47:BH47)</f>
        <v>0</v>
      </c>
      <c r="BL47" s="33"/>
      <c r="BM47" s="33"/>
      <c r="BN47" s="33"/>
      <c r="BO47" s="33"/>
      <c r="BP47" s="34"/>
      <c r="BQ47" s="34"/>
    </row>
    <row r="48" spans="1:69" s="35" customFormat="1" ht="14.25" customHeight="1" thickBot="1" x14ac:dyDescent="0.25">
      <c r="A48" s="140"/>
      <c r="B48" s="141"/>
      <c r="C48" s="141"/>
      <c r="D48" s="141"/>
      <c r="E48" s="141"/>
      <c r="F48" s="92"/>
      <c r="G48" s="142"/>
      <c r="H48" s="143"/>
      <c r="I48" s="143"/>
      <c r="J48" s="143"/>
      <c r="K48" s="143"/>
      <c r="L48" s="92"/>
      <c r="M48" s="92"/>
      <c r="N48" s="92"/>
      <c r="O48" s="92"/>
      <c r="P48" s="92"/>
      <c r="Q48" s="92"/>
      <c r="R48" s="92"/>
      <c r="S48" s="92"/>
      <c r="T48" s="92"/>
      <c r="U48" s="92"/>
      <c r="V48" s="92"/>
      <c r="W48" s="92"/>
      <c r="X48" s="92"/>
      <c r="Y48" s="92"/>
      <c r="Z48" s="143"/>
      <c r="AA48" s="92"/>
      <c r="AB48" s="92"/>
      <c r="AC48" s="92"/>
      <c r="AD48" s="143"/>
      <c r="AE48" s="92"/>
      <c r="AF48" s="92"/>
      <c r="AG48" s="92"/>
      <c r="AH48" s="92"/>
      <c r="AI48" s="92"/>
      <c r="AJ48" s="92"/>
      <c r="AK48" s="92"/>
      <c r="AL48" s="92"/>
      <c r="AM48" s="92"/>
      <c r="AN48" s="92"/>
      <c r="AO48" s="92"/>
      <c r="AP48" s="92"/>
      <c r="AQ48" s="92"/>
      <c r="AR48" s="143"/>
      <c r="AS48" s="92"/>
      <c r="AT48" s="92"/>
      <c r="AU48" s="92"/>
      <c r="AV48" s="92"/>
      <c r="AW48" s="143"/>
      <c r="AX48" s="144"/>
      <c r="AY48" s="92"/>
      <c r="AZ48" s="92"/>
      <c r="BA48" s="33"/>
      <c r="BB48" s="34"/>
      <c r="BC48" s="34"/>
      <c r="BD48" s="34"/>
      <c r="BE48" s="34"/>
      <c r="BF48" s="34"/>
      <c r="BG48" s="34"/>
      <c r="BH48" s="34"/>
      <c r="BI48" s="34"/>
      <c r="BJ48" s="34"/>
      <c r="BL48" s="29"/>
      <c r="BM48" s="29"/>
      <c r="BN48" s="29"/>
      <c r="BO48" s="29"/>
      <c r="BP48" s="29"/>
      <c r="BQ48" s="29"/>
    </row>
    <row r="49" spans="1:52" ht="30.75" customHeight="1" x14ac:dyDescent="0.25">
      <c r="A49" s="145"/>
      <c r="B49" s="145"/>
      <c r="C49" s="145"/>
      <c r="D49" s="217" t="s">
        <v>256</v>
      </c>
      <c r="E49" s="218"/>
      <c r="F49" s="218"/>
      <c r="G49" s="219"/>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6"/>
      <c r="AF49" s="264" t="s">
        <v>271</v>
      </c>
      <c r="AG49" s="265"/>
      <c r="AH49" s="265"/>
      <c r="AI49" s="265"/>
      <c r="AJ49" s="265"/>
      <c r="AK49" s="265"/>
      <c r="AL49" s="265"/>
      <c r="AM49" s="265"/>
      <c r="AN49" s="265"/>
      <c r="AO49" s="265"/>
      <c r="AP49" s="265"/>
      <c r="AQ49" s="265"/>
      <c r="AR49" s="266"/>
      <c r="AS49" s="145"/>
      <c r="AT49" s="146"/>
      <c r="AU49" s="264" t="s">
        <v>258</v>
      </c>
      <c r="AV49" s="265"/>
      <c r="AW49" s="265"/>
      <c r="AX49" s="266"/>
      <c r="AY49" s="145"/>
      <c r="AZ49" s="145"/>
    </row>
    <row r="50" spans="1:52" ht="35.25" customHeight="1" x14ac:dyDescent="0.25">
      <c r="A50" s="145"/>
      <c r="B50" s="145"/>
      <c r="C50" s="145"/>
      <c r="D50" s="220" t="s">
        <v>257</v>
      </c>
      <c r="E50" s="221"/>
      <c r="F50" s="221"/>
      <c r="G50" s="222"/>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6"/>
      <c r="AF50" s="232" t="s">
        <v>257</v>
      </c>
      <c r="AG50" s="233"/>
      <c r="AH50" s="233"/>
      <c r="AI50" s="233"/>
      <c r="AJ50" s="233"/>
      <c r="AK50" s="233"/>
      <c r="AL50" s="233"/>
      <c r="AM50" s="233"/>
      <c r="AN50" s="233"/>
      <c r="AO50" s="233"/>
      <c r="AP50" s="233"/>
      <c r="AQ50" s="233"/>
      <c r="AR50" s="234"/>
      <c r="AS50" s="145"/>
      <c r="AT50" s="146"/>
      <c r="AU50" s="226" t="s">
        <v>257</v>
      </c>
      <c r="AV50" s="227"/>
      <c r="AW50" s="227"/>
      <c r="AX50" s="228"/>
      <c r="AY50" s="145"/>
      <c r="AZ50" s="145"/>
    </row>
    <row r="51" spans="1:52" ht="35.25" customHeight="1" x14ac:dyDescent="0.25">
      <c r="A51" s="145"/>
      <c r="B51" s="145"/>
      <c r="C51" s="145"/>
      <c r="D51" s="220"/>
      <c r="E51" s="221"/>
      <c r="F51" s="221"/>
      <c r="G51" s="222"/>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6"/>
      <c r="AF51" s="235"/>
      <c r="AG51" s="236"/>
      <c r="AH51" s="236"/>
      <c r="AI51" s="236"/>
      <c r="AJ51" s="236"/>
      <c r="AK51" s="236"/>
      <c r="AL51" s="236"/>
      <c r="AM51" s="236"/>
      <c r="AN51" s="236"/>
      <c r="AO51" s="236"/>
      <c r="AP51" s="236"/>
      <c r="AQ51" s="236"/>
      <c r="AR51" s="237"/>
      <c r="AS51" s="145"/>
      <c r="AT51" s="146"/>
      <c r="AU51" s="229"/>
      <c r="AV51" s="230"/>
      <c r="AW51" s="230"/>
      <c r="AX51" s="231"/>
      <c r="AY51" s="145"/>
      <c r="AZ51" s="145"/>
    </row>
    <row r="52" spans="1:52" ht="24.75" customHeight="1" x14ac:dyDescent="0.25">
      <c r="A52" s="145"/>
      <c r="B52" s="145"/>
      <c r="C52" s="145"/>
      <c r="D52" s="223" t="s">
        <v>254</v>
      </c>
      <c r="E52" s="224"/>
      <c r="F52" s="224"/>
      <c r="G52" s="22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6"/>
      <c r="AF52" s="238" t="s">
        <v>254</v>
      </c>
      <c r="AG52" s="239"/>
      <c r="AH52" s="239"/>
      <c r="AI52" s="239"/>
      <c r="AJ52" s="239"/>
      <c r="AK52" s="239"/>
      <c r="AL52" s="239"/>
      <c r="AM52" s="239"/>
      <c r="AN52" s="239"/>
      <c r="AO52" s="239"/>
      <c r="AP52" s="239"/>
      <c r="AQ52" s="239"/>
      <c r="AR52" s="240"/>
      <c r="AS52" s="145"/>
      <c r="AT52" s="146"/>
      <c r="AU52" s="223" t="s">
        <v>254</v>
      </c>
      <c r="AV52" s="224"/>
      <c r="AW52" s="224"/>
      <c r="AX52" s="225"/>
      <c r="AY52" s="145"/>
      <c r="AZ52" s="145"/>
    </row>
    <row r="53" spans="1:52" ht="24.75" customHeight="1" thickBot="1" x14ac:dyDescent="0.3">
      <c r="A53" s="145"/>
      <c r="B53" s="145"/>
      <c r="C53" s="145"/>
      <c r="D53" s="214" t="s">
        <v>255</v>
      </c>
      <c r="E53" s="215"/>
      <c r="F53" s="215"/>
      <c r="G53" s="216"/>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6"/>
      <c r="AF53" s="241" t="s">
        <v>255</v>
      </c>
      <c r="AG53" s="242"/>
      <c r="AH53" s="242"/>
      <c r="AI53" s="242"/>
      <c r="AJ53" s="242"/>
      <c r="AK53" s="242"/>
      <c r="AL53" s="242"/>
      <c r="AM53" s="242"/>
      <c r="AN53" s="242"/>
      <c r="AO53" s="242"/>
      <c r="AP53" s="242"/>
      <c r="AQ53" s="242"/>
      <c r="AR53" s="243"/>
      <c r="AS53" s="145"/>
      <c r="AT53" s="146"/>
      <c r="AU53" s="214" t="s">
        <v>255</v>
      </c>
      <c r="AV53" s="215"/>
      <c r="AW53" s="215"/>
      <c r="AX53" s="216"/>
      <c r="AY53" s="145"/>
      <c r="AZ53" s="145"/>
    </row>
    <row r="54" spans="1:52" ht="15" x14ac:dyDescent="0.25">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6"/>
      <c r="AF54" s="145"/>
      <c r="AG54" s="145"/>
      <c r="AH54" s="145"/>
      <c r="AI54" s="145"/>
      <c r="AJ54" s="145"/>
      <c r="AK54" s="145"/>
      <c r="AL54" s="145"/>
      <c r="AM54" s="145"/>
      <c r="AN54" s="145"/>
      <c r="AO54" s="145"/>
      <c r="AP54" s="145"/>
      <c r="AQ54" s="145"/>
      <c r="AR54" s="145"/>
      <c r="AS54" s="145"/>
      <c r="AT54" s="146"/>
      <c r="AU54" s="146"/>
      <c r="AV54" s="145"/>
      <c r="AW54" s="145"/>
      <c r="AX54" s="145"/>
      <c r="AY54" s="145"/>
      <c r="AZ54" s="145"/>
    </row>
  </sheetData>
  <sheetProtection algorithmName="SHA-512" hashValue="tJ1wieP5oIRi4rQafv+B9Jbj/qHRBgd7LiDOgCCSN1k82caeJFwUPy0DWOmkDNAv3H9nO1TMtHDNNifgmfuF7A==" saltValue="wOrBDRrma+HCiIN+o8iMbg==" spinCount="100000" sheet="1" objects="1" scenarios="1" insertRows="0" selectLockedCells="1" autoFilter="0"/>
  <mergeCells count="122">
    <mergeCell ref="J36:K36"/>
    <mergeCell ref="J27:K27"/>
    <mergeCell ref="J28:K28"/>
    <mergeCell ref="J29:K29"/>
    <mergeCell ref="J30:K30"/>
    <mergeCell ref="J31:K31"/>
    <mergeCell ref="J32:K32"/>
    <mergeCell ref="J33:K33"/>
    <mergeCell ref="J34:K34"/>
    <mergeCell ref="J35:K35"/>
    <mergeCell ref="B1:B3"/>
    <mergeCell ref="D1:H1"/>
    <mergeCell ref="AU49:AX49"/>
    <mergeCell ref="AF49:AR49"/>
    <mergeCell ref="D6:F6"/>
    <mergeCell ref="D7:F7"/>
    <mergeCell ref="D8:F8"/>
    <mergeCell ref="G6:J6"/>
    <mergeCell ref="G7:J7"/>
    <mergeCell ref="G8:J8"/>
    <mergeCell ref="D9:F9"/>
    <mergeCell ref="D5:M5"/>
    <mergeCell ref="J23:K23"/>
    <mergeCell ref="J24:K24"/>
    <mergeCell ref="J25:K25"/>
    <mergeCell ref="J26:K26"/>
    <mergeCell ref="J37:K37"/>
    <mergeCell ref="J43:K43"/>
    <mergeCell ref="J44:K44"/>
    <mergeCell ref="J45:K45"/>
    <mergeCell ref="J46:K46"/>
    <mergeCell ref="J47:K47"/>
    <mergeCell ref="J38:K38"/>
    <mergeCell ref="J39:K39"/>
    <mergeCell ref="D2:H2"/>
    <mergeCell ref="D3:H3"/>
    <mergeCell ref="D53:G53"/>
    <mergeCell ref="D49:G49"/>
    <mergeCell ref="D50:G51"/>
    <mergeCell ref="D52:G52"/>
    <mergeCell ref="AU52:AX52"/>
    <mergeCell ref="AU50:AX51"/>
    <mergeCell ref="AU53:AX53"/>
    <mergeCell ref="AF50:AR51"/>
    <mergeCell ref="AF52:AR52"/>
    <mergeCell ref="AF53:AR53"/>
    <mergeCell ref="J40:K40"/>
    <mergeCell ref="J41:K41"/>
    <mergeCell ref="J42:K42"/>
    <mergeCell ref="L6:M6"/>
    <mergeCell ref="L7:M7"/>
    <mergeCell ref="K8:M8"/>
    <mergeCell ref="M1:Z3"/>
    <mergeCell ref="AD1:AD3"/>
    <mergeCell ref="J21:K21"/>
    <mergeCell ref="J22:K22"/>
    <mergeCell ref="G9:J9"/>
    <mergeCell ref="J18:K18"/>
    <mergeCell ref="J19:K19"/>
    <mergeCell ref="J20:K20"/>
    <mergeCell ref="A16:A17"/>
    <mergeCell ref="D10:F10"/>
    <mergeCell ref="D11:F11"/>
    <mergeCell ref="D16:D17"/>
    <mergeCell ref="D14:AD15"/>
    <mergeCell ref="J17:K17"/>
    <mergeCell ref="E16:K16"/>
    <mergeCell ref="B16:B17"/>
    <mergeCell ref="G12:J12"/>
    <mergeCell ref="D12:F12"/>
    <mergeCell ref="G10:J10"/>
    <mergeCell ref="G11:J11"/>
    <mergeCell ref="C16:C17"/>
    <mergeCell ref="BL18:BQ18"/>
    <mergeCell ref="BL19:BO19"/>
    <mergeCell ref="BL21:BO21"/>
    <mergeCell ref="AA16:AA17"/>
    <mergeCell ref="BJ16:BJ17"/>
    <mergeCell ref="BB16:BI16"/>
    <mergeCell ref="AF14:AS15"/>
    <mergeCell ref="AU14:AZ15"/>
    <mergeCell ref="BL20:BO20"/>
    <mergeCell ref="AF16:AH16"/>
    <mergeCell ref="AI16:AI17"/>
    <mergeCell ref="BL14:BP15"/>
    <mergeCell ref="BL17:BQ17"/>
    <mergeCell ref="AV16:AW16"/>
    <mergeCell ref="AB16:AB17"/>
    <mergeCell ref="BL26:BO26"/>
    <mergeCell ref="L16:L17"/>
    <mergeCell ref="M16:M17"/>
    <mergeCell ref="AC16:AC17"/>
    <mergeCell ref="AD16:AD17"/>
    <mergeCell ref="N16:P16"/>
    <mergeCell ref="Q16:Q17"/>
    <mergeCell ref="R16:T16"/>
    <mergeCell ref="U16:U17"/>
    <mergeCell ref="V16:X16"/>
    <mergeCell ref="Y16:Y17"/>
    <mergeCell ref="BL24:BO24"/>
    <mergeCell ref="BL25:BO25"/>
    <mergeCell ref="AJ16:AL16"/>
    <mergeCell ref="AX16:AZ16"/>
    <mergeCell ref="BL23:BO23"/>
    <mergeCell ref="AU16:AU17"/>
    <mergeCell ref="AM16:AM17"/>
    <mergeCell ref="AN16:AP16"/>
    <mergeCell ref="AQ16:AQ17"/>
    <mergeCell ref="AR16:AR17"/>
    <mergeCell ref="AS16:AS17"/>
    <mergeCell ref="Z16:Z17"/>
    <mergeCell ref="BL22:BO22"/>
    <mergeCell ref="AX1:AY3"/>
    <mergeCell ref="I1:L1"/>
    <mergeCell ref="I2:L2"/>
    <mergeCell ref="I3:L3"/>
    <mergeCell ref="AT1:AW1"/>
    <mergeCell ref="AT2:AW2"/>
    <mergeCell ref="AT3:AW3"/>
    <mergeCell ref="AE1:AS1"/>
    <mergeCell ref="AE2:AS2"/>
    <mergeCell ref="AE3:AS3"/>
  </mergeCells>
  <conditionalFormatting sqref="I18:I26 I37:I47">
    <cfRule type="cellIs" dxfId="1" priority="4" operator="between">
      <formula>0</formula>
      <formula>0</formula>
    </cfRule>
  </conditionalFormatting>
  <conditionalFormatting sqref="I27:I36">
    <cfRule type="cellIs" dxfId="0" priority="1" operator="between">
      <formula>0</formula>
      <formula>0</formula>
    </cfRule>
  </conditionalFormatting>
  <dataValidations count="11">
    <dataValidation type="list" allowBlank="1" showInputMessage="1" showErrorMessage="1" sqref="AV19:AV48">
      <formula1>$BB$17:$BF$17</formula1>
    </dataValidation>
    <dataValidation type="list" allowBlank="1" showInputMessage="1" showErrorMessage="1" sqref="F48">
      <formula1>"DIRECTIVO,ASESOR,EJECUTIVO,PROFESIONAL,TECNICO,ASISTENCIAL"</formula1>
    </dataValidation>
    <dataValidation type="list" allowBlank="1" showInputMessage="1" showErrorMessage="1" sqref="H18:H48">
      <formula1>INDIRECT(F18)</formula1>
    </dataValidation>
    <dataValidation type="list" allowBlank="1" showInputMessage="1" showErrorMessage="1" sqref="AW18:AW48">
      <formula1>INDIRECT(AV18)</formula1>
    </dataValidation>
    <dataValidation type="list" allowBlank="1" showInputMessage="1" showErrorMessage="1" sqref="AV18">
      <formula1>$BB$17:$BH$17</formula1>
    </dataValidation>
    <dataValidation type="list" allowBlank="1" showInputMessage="1" showErrorMessage="1" sqref="E18:E47 AU18:AU47">
      <formula1>"X,-"</formula1>
    </dataValidation>
    <dataValidation type="list" allowBlank="1" showInputMessage="1" showErrorMessage="1" sqref="AZ18:AZ47">
      <formula1>"ESPECIALIZACIÓN,MAESTRIA,DOCTORADO"</formula1>
    </dataValidation>
    <dataValidation type="list" allowBlank="1" showInputMessage="1" showErrorMessage="1" sqref="L18:M47">
      <formula1>"1,0,5,0,33,0,25"</formula1>
    </dataValidation>
    <dataValidation type="list" allowBlank="1" showInputMessage="1" showErrorMessage="1" sqref="F18:F47">
      <formula1>"DOCENTE,DIRECTIVO,ASESOR,EJECUTIVO,PROFESIONAL,TECNICO,ASISTENCIAL,OPERATIVO"</formula1>
    </dataValidation>
    <dataValidation type="list" allowBlank="1" showInputMessage="1" showErrorMessage="1" sqref="C18:C47">
      <formula1>"X, -"</formula1>
    </dataValidation>
    <dataValidation type="list" allowBlank="1" showInputMessage="1" showErrorMessage="1" sqref="AB18:AB47">
      <formula1>"Permanente, Esporádica"</formula1>
    </dataValidation>
  </dataValidations>
  <pageMargins left="0.25" right="0.25" top="0.75" bottom="0.75" header="0.3" footer="0.3"/>
  <pageSetup scale="24" fitToWidth="0" orientation="landscape" r:id="rId1"/>
  <headerFooter>
    <oddHeader xml:space="preserve">&amp;C&amp;"Arial,Normal"&amp;12
</oddHeader>
    <oddFooter>&amp;R&amp;P</oddFooter>
  </headerFooter>
  <colBreaks count="1" manualBreakCount="1">
    <brk id="30" max="53"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Dependencias!$A$1:$A$39</xm:f>
          </x14:formula1>
          <xm:sqref>G18:G48</xm:sqref>
        </x14:dataValidation>
        <x14:dataValidation type="list" allowBlank="1" showInputMessage="1" showErrorMessage="1">
          <x14:formula1>
            <xm:f>Experiencia!$A$1:$A$8</xm:f>
          </x14:formula1>
          <xm:sqref>AZ48</xm:sqref>
        </x14:dataValidation>
        <x14:dataValidation type="list" allowBlank="1" showInputMessage="1" showErrorMessage="1">
          <x14:formula1>
            <xm:f>Experiencia!$A$1:$A$12</xm:f>
          </x14:formula1>
          <xm:sqref>AY18:AY48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2:D60"/>
  <sheetViews>
    <sheetView showGridLines="0" topLeftCell="A27" workbookViewId="0">
      <selection activeCell="C60" sqref="C60"/>
    </sheetView>
  </sheetViews>
  <sheetFormatPr baseColWidth="10" defaultRowHeight="15" x14ac:dyDescent="0.25"/>
  <cols>
    <col min="1" max="1" width="9.28515625" bestFit="1" customWidth="1"/>
    <col min="2" max="2" width="28.5703125" bestFit="1" customWidth="1"/>
    <col min="3" max="3" width="7.5703125" bestFit="1" customWidth="1"/>
    <col min="4" max="4" width="6.28515625" bestFit="1" customWidth="1"/>
  </cols>
  <sheetData>
    <row r="2" spans="1:4" x14ac:dyDescent="0.25">
      <c r="A2" s="1" t="s">
        <v>66</v>
      </c>
      <c r="B2" s="1" t="s">
        <v>63</v>
      </c>
      <c r="C2" s="1" t="s">
        <v>64</v>
      </c>
      <c r="D2" s="1" t="s">
        <v>65</v>
      </c>
    </row>
    <row r="3" spans="1:4" x14ac:dyDescent="0.25">
      <c r="A3" s="1"/>
      <c r="B3" s="1"/>
      <c r="C3" s="1"/>
      <c r="D3" s="1"/>
    </row>
    <row r="4" spans="1:4" x14ac:dyDescent="0.25">
      <c r="A4" s="2"/>
      <c r="B4" s="3" t="s">
        <v>60</v>
      </c>
      <c r="C4" s="2"/>
      <c r="D4" s="2"/>
    </row>
    <row r="5" spans="1:4" x14ac:dyDescent="0.25">
      <c r="A5" s="2">
        <v>1</v>
      </c>
      <c r="B5" s="2" t="s">
        <v>60</v>
      </c>
      <c r="C5" s="4" t="s">
        <v>19</v>
      </c>
      <c r="D5" s="4" t="s">
        <v>24</v>
      </c>
    </row>
    <row r="6" spans="1:4" x14ac:dyDescent="0.25">
      <c r="A6" s="2">
        <v>1</v>
      </c>
      <c r="B6" s="2" t="s">
        <v>15</v>
      </c>
      <c r="C6" s="4" t="s">
        <v>20</v>
      </c>
      <c r="D6" s="4" t="s">
        <v>25</v>
      </c>
    </row>
    <row r="7" spans="1:4" x14ac:dyDescent="0.25">
      <c r="A7" s="2">
        <v>4</v>
      </c>
      <c r="B7" s="2" t="s">
        <v>16</v>
      </c>
      <c r="C7" s="4" t="s">
        <v>21</v>
      </c>
      <c r="D7" s="4" t="s">
        <v>26</v>
      </c>
    </row>
    <row r="8" spans="1:4" x14ac:dyDescent="0.25">
      <c r="A8" s="2">
        <v>1</v>
      </c>
      <c r="B8" s="2" t="s">
        <v>17</v>
      </c>
      <c r="C8" s="4" t="s">
        <v>22</v>
      </c>
      <c r="D8" s="4" t="s">
        <v>27</v>
      </c>
    </row>
    <row r="9" spans="1:4" x14ac:dyDescent="0.25">
      <c r="A9" s="2">
        <v>1</v>
      </c>
      <c r="B9" s="2" t="s">
        <v>18</v>
      </c>
      <c r="C9" s="4" t="s">
        <v>23</v>
      </c>
      <c r="D9" s="4" t="s">
        <v>27</v>
      </c>
    </row>
    <row r="10" spans="1:4" x14ac:dyDescent="0.25">
      <c r="A10" s="2">
        <v>0</v>
      </c>
      <c r="B10" s="2" t="s">
        <v>275</v>
      </c>
      <c r="C10" s="53" t="s">
        <v>276</v>
      </c>
      <c r="D10" s="4"/>
    </row>
    <row r="11" spans="1:4" x14ac:dyDescent="0.25">
      <c r="A11" s="2"/>
      <c r="B11" s="3" t="s">
        <v>29</v>
      </c>
      <c r="C11" s="4"/>
      <c r="D11" s="2"/>
    </row>
    <row r="12" spans="1:4" x14ac:dyDescent="0.25">
      <c r="A12" s="2">
        <v>5</v>
      </c>
      <c r="B12" s="2" t="s">
        <v>28</v>
      </c>
      <c r="C12" s="4">
        <v>115</v>
      </c>
      <c r="D12" s="4" t="s">
        <v>27</v>
      </c>
    </row>
    <row r="13" spans="1:4" x14ac:dyDescent="0.25">
      <c r="A13" s="2">
        <v>1</v>
      </c>
      <c r="B13" s="2" t="s">
        <v>29</v>
      </c>
      <c r="C13" s="4">
        <v>105</v>
      </c>
      <c r="D13" s="4" t="s">
        <v>27</v>
      </c>
    </row>
    <row r="14" spans="1:4" x14ac:dyDescent="0.25">
      <c r="A14" s="2">
        <v>0</v>
      </c>
      <c r="B14" s="2" t="s">
        <v>275</v>
      </c>
      <c r="C14" s="53" t="s">
        <v>276</v>
      </c>
      <c r="D14" s="4"/>
    </row>
    <row r="15" spans="1:4" x14ac:dyDescent="0.25">
      <c r="A15" s="2"/>
      <c r="B15" s="3" t="s">
        <v>61</v>
      </c>
      <c r="C15" s="4"/>
      <c r="D15" s="4"/>
    </row>
    <row r="16" spans="1:4" x14ac:dyDescent="0.25">
      <c r="A16" s="2">
        <v>2</v>
      </c>
      <c r="B16" s="2" t="s">
        <v>30</v>
      </c>
      <c r="C16" s="4" t="s">
        <v>36</v>
      </c>
      <c r="D16" s="4" t="s">
        <v>25</v>
      </c>
    </row>
    <row r="17" spans="1:4" x14ac:dyDescent="0.25">
      <c r="A17" s="2">
        <v>4</v>
      </c>
      <c r="B17" s="2" t="s">
        <v>31</v>
      </c>
      <c r="C17" s="4" t="s">
        <v>37</v>
      </c>
      <c r="D17" s="4" t="s">
        <v>25</v>
      </c>
    </row>
    <row r="18" spans="1:4" x14ac:dyDescent="0.25">
      <c r="A18" s="2">
        <v>3</v>
      </c>
      <c r="B18" s="2" t="s">
        <v>32</v>
      </c>
      <c r="C18" s="4" t="s">
        <v>38</v>
      </c>
      <c r="D18" s="4" t="s">
        <v>25</v>
      </c>
    </row>
    <row r="19" spans="1:4" x14ac:dyDescent="0.25">
      <c r="A19" s="2">
        <v>7</v>
      </c>
      <c r="B19" s="2" t="s">
        <v>33</v>
      </c>
      <c r="C19" s="4" t="s">
        <v>39</v>
      </c>
      <c r="D19" s="4" t="s">
        <v>27</v>
      </c>
    </row>
    <row r="20" spans="1:4" x14ac:dyDescent="0.25">
      <c r="A20" s="2">
        <v>1</v>
      </c>
      <c r="B20" s="2" t="s">
        <v>34</v>
      </c>
      <c r="C20" s="4" t="s">
        <v>40</v>
      </c>
      <c r="D20" s="4" t="s">
        <v>27</v>
      </c>
    </row>
    <row r="21" spans="1:4" x14ac:dyDescent="0.25">
      <c r="A21" s="2">
        <v>1</v>
      </c>
      <c r="B21" s="2" t="s">
        <v>35</v>
      </c>
      <c r="C21" s="4" t="s">
        <v>41</v>
      </c>
      <c r="D21" s="4" t="s">
        <v>27</v>
      </c>
    </row>
    <row r="22" spans="1:4" x14ac:dyDescent="0.25">
      <c r="A22" s="2">
        <v>0</v>
      </c>
      <c r="B22" s="2" t="s">
        <v>275</v>
      </c>
      <c r="C22" s="53" t="s">
        <v>276</v>
      </c>
      <c r="D22" s="4"/>
    </row>
    <row r="23" spans="1:4" x14ac:dyDescent="0.25">
      <c r="A23" s="2"/>
      <c r="B23" s="3" t="s">
        <v>62</v>
      </c>
      <c r="C23" s="4"/>
      <c r="D23" s="4"/>
    </row>
    <row r="24" spans="1:4" x14ac:dyDescent="0.25">
      <c r="A24" s="2">
        <v>4</v>
      </c>
      <c r="B24" s="2" t="s">
        <v>86</v>
      </c>
      <c r="C24" s="4" t="s">
        <v>42</v>
      </c>
      <c r="D24" s="4" t="s">
        <v>44</v>
      </c>
    </row>
    <row r="25" spans="1:4" x14ac:dyDescent="0.25">
      <c r="A25" s="2">
        <v>9</v>
      </c>
      <c r="B25" s="2" t="s">
        <v>87</v>
      </c>
      <c r="C25" s="4" t="s">
        <v>42</v>
      </c>
      <c r="D25" s="4" t="s">
        <v>45</v>
      </c>
    </row>
    <row r="26" spans="1:4" x14ac:dyDescent="0.25">
      <c r="A26" s="2">
        <v>12</v>
      </c>
      <c r="B26" s="2" t="s">
        <v>80</v>
      </c>
      <c r="C26" s="4" t="s">
        <v>43</v>
      </c>
      <c r="D26" s="4" t="s">
        <v>46</v>
      </c>
    </row>
    <row r="27" spans="1:4" x14ac:dyDescent="0.25">
      <c r="A27" s="2">
        <v>4</v>
      </c>
      <c r="B27" s="2" t="s">
        <v>81</v>
      </c>
      <c r="C27" s="4" t="s">
        <v>43</v>
      </c>
      <c r="D27" s="4" t="s">
        <v>47</v>
      </c>
    </row>
    <row r="28" spans="1:4" x14ac:dyDescent="0.25">
      <c r="A28" s="2">
        <v>9</v>
      </c>
      <c r="B28" s="2" t="s">
        <v>82</v>
      </c>
      <c r="C28" s="4" t="s">
        <v>43</v>
      </c>
      <c r="D28" s="4" t="s">
        <v>24</v>
      </c>
    </row>
    <row r="29" spans="1:4" x14ac:dyDescent="0.25">
      <c r="A29" s="2">
        <v>1</v>
      </c>
      <c r="B29" s="2" t="s">
        <v>83</v>
      </c>
      <c r="C29" s="4" t="s">
        <v>43</v>
      </c>
      <c r="D29" s="4" t="s">
        <v>25</v>
      </c>
    </row>
    <row r="30" spans="1:4" x14ac:dyDescent="0.25">
      <c r="A30" s="2">
        <v>3</v>
      </c>
      <c r="B30" s="2" t="s">
        <v>84</v>
      </c>
      <c r="C30" s="4" t="s">
        <v>43</v>
      </c>
      <c r="D30" s="4" t="s">
        <v>26</v>
      </c>
    </row>
    <row r="31" spans="1:4" x14ac:dyDescent="0.25">
      <c r="A31" s="2">
        <v>1</v>
      </c>
      <c r="B31" s="2" t="s">
        <v>85</v>
      </c>
      <c r="C31" s="4" t="s">
        <v>43</v>
      </c>
      <c r="D31" s="4" t="s">
        <v>27</v>
      </c>
    </row>
    <row r="32" spans="1:4" x14ac:dyDescent="0.25">
      <c r="A32" s="2">
        <v>0</v>
      </c>
      <c r="B32" s="2" t="s">
        <v>275</v>
      </c>
      <c r="C32" s="53" t="s">
        <v>276</v>
      </c>
      <c r="D32" s="4"/>
    </row>
    <row r="33" spans="1:4" x14ac:dyDescent="0.25">
      <c r="A33" s="2"/>
      <c r="B33" s="3" t="s">
        <v>69</v>
      </c>
      <c r="C33" s="4"/>
      <c r="D33" s="4"/>
    </row>
    <row r="34" spans="1:4" x14ac:dyDescent="0.25">
      <c r="A34" s="2">
        <v>3</v>
      </c>
      <c r="B34" s="2" t="s">
        <v>79</v>
      </c>
      <c r="C34" s="4" t="s">
        <v>55</v>
      </c>
      <c r="D34" s="4" t="s">
        <v>53</v>
      </c>
    </row>
    <row r="35" spans="1:4" x14ac:dyDescent="0.25">
      <c r="A35" s="2">
        <v>3</v>
      </c>
      <c r="B35" s="2" t="s">
        <v>78</v>
      </c>
      <c r="C35" s="4" t="s">
        <v>55</v>
      </c>
      <c r="D35" s="4" t="s">
        <v>54</v>
      </c>
    </row>
    <row r="36" spans="1:4" x14ac:dyDescent="0.25">
      <c r="A36" s="2">
        <v>1</v>
      </c>
      <c r="B36" s="2" t="s">
        <v>77</v>
      </c>
      <c r="C36" s="4" t="s">
        <v>55</v>
      </c>
      <c r="D36" s="4" t="s">
        <v>44</v>
      </c>
    </row>
    <row r="37" spans="1:4" x14ac:dyDescent="0.25">
      <c r="A37" s="2">
        <v>3</v>
      </c>
      <c r="B37" s="2" t="s">
        <v>76</v>
      </c>
      <c r="C37" s="4" t="s">
        <v>55</v>
      </c>
      <c r="D37" s="4" t="s">
        <v>45</v>
      </c>
    </row>
    <row r="38" spans="1:4" x14ac:dyDescent="0.25">
      <c r="A38" s="2">
        <v>1</v>
      </c>
      <c r="B38" s="2" t="s">
        <v>75</v>
      </c>
      <c r="C38" s="4" t="s">
        <v>55</v>
      </c>
      <c r="D38" s="4" t="s">
        <v>46</v>
      </c>
    </row>
    <row r="39" spans="1:4" x14ac:dyDescent="0.25">
      <c r="A39" s="2">
        <v>6</v>
      </c>
      <c r="B39" s="2" t="s">
        <v>74</v>
      </c>
      <c r="C39" s="4" t="s">
        <v>55</v>
      </c>
      <c r="D39" s="4" t="s">
        <v>47</v>
      </c>
    </row>
    <row r="40" spans="1:4" x14ac:dyDescent="0.25">
      <c r="A40" s="2">
        <v>1</v>
      </c>
      <c r="B40" s="2" t="s">
        <v>73</v>
      </c>
      <c r="C40" s="4" t="s">
        <v>55</v>
      </c>
      <c r="D40" s="4" t="s">
        <v>24</v>
      </c>
    </row>
    <row r="41" spans="1:4" x14ac:dyDescent="0.25">
      <c r="A41" s="2">
        <v>2</v>
      </c>
      <c r="B41" s="2" t="s">
        <v>72</v>
      </c>
      <c r="C41" s="4" t="s">
        <v>55</v>
      </c>
      <c r="D41" s="4" t="s">
        <v>25</v>
      </c>
    </row>
    <row r="42" spans="1:4" x14ac:dyDescent="0.25">
      <c r="A42" s="2">
        <v>2</v>
      </c>
      <c r="B42" s="2" t="s">
        <v>71</v>
      </c>
      <c r="C42" s="4" t="s">
        <v>55</v>
      </c>
      <c r="D42" s="4" t="s">
        <v>26</v>
      </c>
    </row>
    <row r="43" spans="1:4" x14ac:dyDescent="0.25">
      <c r="A43" s="2">
        <v>1</v>
      </c>
      <c r="B43" s="2" t="s">
        <v>70</v>
      </c>
      <c r="C43" s="4" t="s">
        <v>55</v>
      </c>
      <c r="D43" s="4" t="s">
        <v>27</v>
      </c>
    </row>
    <row r="44" spans="1:4" x14ac:dyDescent="0.25">
      <c r="A44" s="2">
        <v>0</v>
      </c>
      <c r="B44" s="2" t="s">
        <v>275</v>
      </c>
      <c r="C44" s="53" t="s">
        <v>276</v>
      </c>
      <c r="D44" s="4"/>
    </row>
    <row r="45" spans="1:4" x14ac:dyDescent="0.25">
      <c r="A45" s="2"/>
      <c r="B45" s="3" t="s">
        <v>68</v>
      </c>
      <c r="C45" s="4"/>
      <c r="D45" s="4"/>
    </row>
    <row r="46" spans="1:4" x14ac:dyDescent="0.25">
      <c r="A46" s="2">
        <v>1</v>
      </c>
      <c r="B46" s="2" t="s">
        <v>88</v>
      </c>
      <c r="C46" s="4" t="s">
        <v>49</v>
      </c>
      <c r="D46" s="4" t="s">
        <v>53</v>
      </c>
    </row>
    <row r="47" spans="1:4" x14ac:dyDescent="0.25">
      <c r="A47" s="2">
        <v>3</v>
      </c>
      <c r="B47" s="2" t="s">
        <v>89</v>
      </c>
      <c r="C47" s="4" t="s">
        <v>49</v>
      </c>
      <c r="D47" s="4" t="s">
        <v>54</v>
      </c>
    </row>
    <row r="48" spans="1:4" x14ac:dyDescent="0.25">
      <c r="A48" s="2">
        <v>9</v>
      </c>
      <c r="B48" s="2" t="s">
        <v>48</v>
      </c>
      <c r="C48" s="4" t="s">
        <v>50</v>
      </c>
      <c r="D48" s="4" t="s">
        <v>44</v>
      </c>
    </row>
    <row r="49" spans="1:4" x14ac:dyDescent="0.25">
      <c r="A49" s="2">
        <v>12</v>
      </c>
      <c r="B49" s="2" t="s">
        <v>91</v>
      </c>
      <c r="C49" s="4" t="s">
        <v>51</v>
      </c>
      <c r="D49" s="4" t="s">
        <v>45</v>
      </c>
    </row>
    <row r="50" spans="1:4" x14ac:dyDescent="0.25">
      <c r="A50" s="2">
        <v>1</v>
      </c>
      <c r="B50" s="2" t="s">
        <v>90</v>
      </c>
      <c r="C50" s="4" t="s">
        <v>49</v>
      </c>
      <c r="D50" s="4" t="s">
        <v>46</v>
      </c>
    </row>
    <row r="51" spans="1:4" x14ac:dyDescent="0.25">
      <c r="A51" s="2">
        <v>19</v>
      </c>
      <c r="B51" s="2" t="s">
        <v>95</v>
      </c>
      <c r="C51" s="4" t="s">
        <v>52</v>
      </c>
      <c r="D51" s="4" t="s">
        <v>47</v>
      </c>
    </row>
    <row r="52" spans="1:4" x14ac:dyDescent="0.25">
      <c r="A52" s="2">
        <v>8</v>
      </c>
      <c r="B52" s="2" t="s">
        <v>92</v>
      </c>
      <c r="C52" s="4" t="s">
        <v>51</v>
      </c>
      <c r="D52" s="4" t="s">
        <v>24</v>
      </c>
    </row>
    <row r="53" spans="1:4" x14ac:dyDescent="0.25">
      <c r="A53" s="2">
        <v>6</v>
      </c>
      <c r="B53" s="2" t="s">
        <v>93</v>
      </c>
      <c r="C53" s="4" t="s">
        <v>49</v>
      </c>
      <c r="D53" s="4" t="s">
        <v>25</v>
      </c>
    </row>
    <row r="54" spans="1:4" x14ac:dyDescent="0.25">
      <c r="A54" s="2">
        <v>27</v>
      </c>
      <c r="B54" s="2" t="s">
        <v>94</v>
      </c>
      <c r="C54" s="4" t="s">
        <v>51</v>
      </c>
      <c r="D54" s="4" t="s">
        <v>26</v>
      </c>
    </row>
    <row r="55" spans="1:4" x14ac:dyDescent="0.25">
      <c r="A55" s="2">
        <v>48</v>
      </c>
      <c r="B55" s="2" t="s">
        <v>96</v>
      </c>
      <c r="C55" s="4" t="s">
        <v>52</v>
      </c>
      <c r="D55" s="4" t="s">
        <v>27</v>
      </c>
    </row>
    <row r="56" spans="1:4" x14ac:dyDescent="0.25">
      <c r="A56" s="2">
        <v>0</v>
      </c>
      <c r="B56" s="2" t="s">
        <v>275</v>
      </c>
      <c r="C56" s="53" t="s">
        <v>276</v>
      </c>
      <c r="D56" s="4"/>
    </row>
    <row r="57" spans="1:4" x14ac:dyDescent="0.25">
      <c r="A57" s="2"/>
      <c r="B57" s="3" t="s">
        <v>67</v>
      </c>
      <c r="C57" s="4"/>
      <c r="D57" s="4"/>
    </row>
    <row r="58" spans="1:4" x14ac:dyDescent="0.25">
      <c r="A58" s="2">
        <v>9</v>
      </c>
      <c r="B58" s="2" t="s">
        <v>56</v>
      </c>
      <c r="C58" s="4" t="s">
        <v>58</v>
      </c>
      <c r="D58" s="4" t="s">
        <v>26</v>
      </c>
    </row>
    <row r="59" spans="1:4" x14ac:dyDescent="0.25">
      <c r="A59" s="2">
        <v>4</v>
      </c>
      <c r="B59" s="2" t="s">
        <v>57</v>
      </c>
      <c r="C59" s="4" t="s">
        <v>59</v>
      </c>
      <c r="D59" s="4" t="s">
        <v>27</v>
      </c>
    </row>
    <row r="60" spans="1:4" x14ac:dyDescent="0.25">
      <c r="A60" s="2">
        <v>0</v>
      </c>
      <c r="B60" s="2" t="s">
        <v>275</v>
      </c>
      <c r="C60" s="53" t="s">
        <v>276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S249"/>
  <sheetViews>
    <sheetView zoomScaleNormal="100" workbookViewId="0">
      <selection activeCell="H18" sqref="H18"/>
    </sheetView>
  </sheetViews>
  <sheetFormatPr baseColWidth="10" defaultColWidth="11.42578125" defaultRowHeight="12.75" x14ac:dyDescent="0.2"/>
  <cols>
    <col min="1" max="1" width="23" style="12" customWidth="1"/>
    <col min="2" max="2" width="20.7109375" style="12" customWidth="1"/>
    <col min="3" max="3" width="18.42578125" style="12" customWidth="1"/>
    <col min="4" max="9" width="11.42578125" style="12"/>
    <col min="10" max="45" width="11.42578125" style="8"/>
    <col min="46" max="16384" width="11.42578125" style="12"/>
  </cols>
  <sheetData>
    <row r="1" spans="1:10" ht="18" customHeight="1" x14ac:dyDescent="0.2">
      <c r="A1" s="8"/>
      <c r="B1" s="8"/>
      <c r="C1" s="8"/>
      <c r="D1" s="8"/>
      <c r="E1" s="8"/>
      <c r="F1" s="8"/>
      <c r="G1" s="8"/>
      <c r="H1" s="8"/>
      <c r="I1" s="8"/>
    </row>
    <row r="2" spans="1:10" ht="42.75" customHeight="1" x14ac:dyDescent="0.2">
      <c r="A2" s="8"/>
      <c r="B2" s="8"/>
      <c r="C2" s="8"/>
      <c r="D2" s="8"/>
      <c r="E2" s="8"/>
      <c r="F2" s="8"/>
      <c r="G2" s="8"/>
      <c r="H2" s="8"/>
      <c r="I2" s="8"/>
    </row>
    <row r="3" spans="1:10" ht="36.75" customHeight="1" thickBot="1" x14ac:dyDescent="0.25">
      <c r="A3" s="8"/>
      <c r="B3" s="280" t="s">
        <v>14</v>
      </c>
      <c r="C3" s="280"/>
      <c r="D3" s="8"/>
      <c r="E3" s="277" t="s">
        <v>214</v>
      </c>
      <c r="F3" s="277"/>
      <c r="G3" s="277"/>
      <c r="H3" s="277"/>
      <c r="I3" s="277"/>
      <c r="J3" s="277"/>
    </row>
    <row r="4" spans="1:10" ht="26.25" customHeight="1" thickTop="1" thickBot="1" x14ac:dyDescent="0.25">
      <c r="A4" s="8"/>
      <c r="B4" s="13" t="s">
        <v>6</v>
      </c>
      <c r="C4" s="14" t="s">
        <v>97</v>
      </c>
      <c r="D4" s="8"/>
      <c r="E4" s="8"/>
      <c r="F4" s="8"/>
      <c r="G4" s="8"/>
      <c r="H4" s="8"/>
      <c r="I4" s="8"/>
    </row>
    <row r="5" spans="1:10" ht="8.25" customHeight="1" thickTop="1" x14ac:dyDescent="0.2">
      <c r="A5" s="8"/>
      <c r="B5" s="281"/>
      <c r="C5" s="282"/>
      <c r="D5" s="8"/>
      <c r="E5" s="8"/>
      <c r="F5" s="8"/>
      <c r="G5" s="8"/>
      <c r="H5" s="8"/>
      <c r="I5" s="8"/>
    </row>
    <row r="6" spans="1:10" ht="15.75" customHeight="1" x14ac:dyDescent="0.2">
      <c r="A6" s="8"/>
      <c r="B6" s="15" t="s">
        <v>11</v>
      </c>
      <c r="C6" s="9"/>
      <c r="D6" s="8"/>
      <c r="E6" s="8"/>
      <c r="F6" s="8"/>
      <c r="G6" s="8"/>
      <c r="H6" s="8"/>
      <c r="I6" s="8"/>
    </row>
    <row r="7" spans="1:10" ht="9" customHeight="1" x14ac:dyDescent="0.2">
      <c r="A7" s="8"/>
      <c r="B7" s="278"/>
      <c r="C7" s="279"/>
      <c r="D7" s="8"/>
      <c r="E7" s="8"/>
      <c r="F7" s="8"/>
      <c r="G7" s="8"/>
      <c r="H7" s="8"/>
      <c r="I7" s="8"/>
    </row>
    <row r="8" spans="1:10" ht="15.75" customHeight="1" x14ac:dyDescent="0.2">
      <c r="A8" s="8"/>
      <c r="B8" s="15" t="s">
        <v>7</v>
      </c>
      <c r="C8" s="9"/>
      <c r="D8" s="8"/>
      <c r="E8" s="8"/>
      <c r="F8" s="8"/>
      <c r="G8" s="8"/>
      <c r="H8" s="8"/>
      <c r="I8" s="8"/>
    </row>
    <row r="9" spans="1:10" ht="7.5" customHeight="1" x14ac:dyDescent="0.2">
      <c r="A9" s="8"/>
      <c r="B9" s="278"/>
      <c r="C9" s="279"/>
      <c r="D9" s="8"/>
      <c r="E9" s="8"/>
      <c r="F9" s="8"/>
      <c r="G9" s="8"/>
      <c r="H9" s="8"/>
      <c r="I9" s="8"/>
    </row>
    <row r="10" spans="1:10" ht="15.75" customHeight="1" x14ac:dyDescent="0.2">
      <c r="A10" s="8"/>
      <c r="B10" s="15" t="s">
        <v>8</v>
      </c>
      <c r="C10" s="10"/>
      <c r="D10" s="8"/>
      <c r="E10" s="8"/>
      <c r="F10" s="8"/>
      <c r="G10" s="8"/>
      <c r="H10" s="8"/>
      <c r="I10" s="8"/>
    </row>
    <row r="11" spans="1:10" ht="7.5" customHeight="1" x14ac:dyDescent="0.2">
      <c r="A11" s="8"/>
      <c r="B11" s="278"/>
      <c r="C11" s="279"/>
      <c r="D11" s="8"/>
      <c r="E11" s="8"/>
      <c r="F11" s="8"/>
      <c r="G11" s="8"/>
      <c r="H11" s="8"/>
      <c r="I11" s="8"/>
    </row>
    <row r="12" spans="1:10" ht="15.75" customHeight="1" x14ac:dyDescent="0.2">
      <c r="A12" s="8"/>
      <c r="B12" s="15" t="s">
        <v>12</v>
      </c>
      <c r="C12" s="9"/>
      <c r="D12" s="8"/>
      <c r="E12" s="8"/>
      <c r="F12" s="8"/>
      <c r="G12" s="8"/>
      <c r="H12" s="8"/>
      <c r="I12" s="8"/>
    </row>
    <row r="13" spans="1:10" ht="7.5" customHeight="1" x14ac:dyDescent="0.2">
      <c r="A13" s="8"/>
      <c r="B13" s="278"/>
      <c r="C13" s="279"/>
      <c r="D13" s="8"/>
      <c r="E13" s="8"/>
      <c r="F13" s="8"/>
      <c r="G13" s="8"/>
      <c r="H13" s="8"/>
      <c r="I13" s="8"/>
    </row>
    <row r="14" spans="1:10" ht="16.5" customHeight="1" x14ac:dyDescent="0.2">
      <c r="A14" s="8"/>
      <c r="B14" s="15" t="s">
        <v>9</v>
      </c>
      <c r="C14" s="9"/>
      <c r="D14" s="8"/>
      <c r="E14" s="8"/>
      <c r="F14" s="8"/>
      <c r="G14" s="8"/>
      <c r="H14" s="8"/>
      <c r="I14" s="8"/>
    </row>
    <row r="15" spans="1:10" ht="7.5" customHeight="1" x14ac:dyDescent="0.2">
      <c r="A15" s="8"/>
      <c r="B15" s="278"/>
      <c r="C15" s="279"/>
      <c r="D15" s="8"/>
      <c r="E15" s="8"/>
      <c r="F15" s="8"/>
      <c r="G15" s="8"/>
      <c r="H15" s="8"/>
      <c r="I15" s="8"/>
    </row>
    <row r="16" spans="1:10" ht="17.25" customHeight="1" thickBot="1" x14ac:dyDescent="0.25">
      <c r="A16" s="8"/>
      <c r="B16" s="16" t="s">
        <v>10</v>
      </c>
      <c r="C16" s="16">
        <f>C6+C8+C10+C12+C14</f>
        <v>0</v>
      </c>
      <c r="D16" s="8"/>
      <c r="E16" s="8"/>
      <c r="F16" s="8"/>
      <c r="G16" s="8"/>
      <c r="H16" s="8"/>
      <c r="I16" s="8"/>
    </row>
    <row r="17" spans="1:9" ht="13.5" thickTop="1" x14ac:dyDescent="0.2">
      <c r="A17" s="8"/>
      <c r="B17" s="8"/>
      <c r="C17" s="8"/>
      <c r="D17" s="8"/>
      <c r="E17" s="8"/>
      <c r="F17" s="8"/>
      <c r="G17" s="8"/>
      <c r="H17" s="8"/>
      <c r="I17" s="8"/>
    </row>
    <row r="18" spans="1:9" s="8" customFormat="1" x14ac:dyDescent="0.2"/>
    <row r="19" spans="1:9" s="8" customFormat="1" x14ac:dyDescent="0.2"/>
    <row r="20" spans="1:9" s="8" customFormat="1" x14ac:dyDescent="0.2"/>
    <row r="21" spans="1:9" s="8" customFormat="1" x14ac:dyDescent="0.2"/>
    <row r="22" spans="1:9" s="8" customFormat="1" x14ac:dyDescent="0.2"/>
    <row r="23" spans="1:9" s="8" customFormat="1" x14ac:dyDescent="0.2"/>
    <row r="24" spans="1:9" s="8" customFormat="1" x14ac:dyDescent="0.2"/>
    <row r="25" spans="1:9" s="8" customFormat="1" x14ac:dyDescent="0.2"/>
    <row r="26" spans="1:9" s="8" customFormat="1" x14ac:dyDescent="0.2"/>
    <row r="27" spans="1:9" s="8" customFormat="1" x14ac:dyDescent="0.2"/>
    <row r="28" spans="1:9" s="8" customFormat="1" x14ac:dyDescent="0.2"/>
    <row r="29" spans="1:9" s="8" customFormat="1" x14ac:dyDescent="0.2"/>
    <row r="30" spans="1:9" s="8" customFormat="1" x14ac:dyDescent="0.2"/>
    <row r="31" spans="1:9" s="8" customFormat="1" x14ac:dyDescent="0.2"/>
    <row r="32" spans="1:9"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pans="1:9" s="8" customFormat="1" x14ac:dyDescent="0.2"/>
    <row r="242" spans="1:9" s="8" customFormat="1" x14ac:dyDescent="0.2"/>
    <row r="243" spans="1:9" s="8" customFormat="1" x14ac:dyDescent="0.2"/>
    <row r="244" spans="1:9" s="8" customFormat="1" x14ac:dyDescent="0.2"/>
    <row r="245" spans="1:9" s="8" customFormat="1" x14ac:dyDescent="0.2"/>
    <row r="246" spans="1:9" s="8" customFormat="1" x14ac:dyDescent="0.2"/>
    <row r="247" spans="1:9" s="8" customFormat="1" x14ac:dyDescent="0.2"/>
    <row r="248" spans="1:9" s="8" customFormat="1" x14ac:dyDescent="0.2"/>
    <row r="249" spans="1:9" x14ac:dyDescent="0.2">
      <c r="A249" s="8"/>
      <c r="B249" s="8"/>
      <c r="C249" s="8"/>
      <c r="D249" s="8"/>
      <c r="E249" s="8"/>
      <c r="F249" s="8"/>
      <c r="G249" s="8"/>
      <c r="H249" s="8"/>
      <c r="I249" s="8"/>
    </row>
  </sheetData>
  <mergeCells count="8">
    <mergeCell ref="E3:J3"/>
    <mergeCell ref="B13:C13"/>
    <mergeCell ref="B15:C15"/>
    <mergeCell ref="B3:C3"/>
    <mergeCell ref="B5:C5"/>
    <mergeCell ref="B7:C7"/>
    <mergeCell ref="B9:C9"/>
    <mergeCell ref="B11:C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G18" sqref="G18"/>
    </sheetView>
  </sheetViews>
  <sheetFormatPr baseColWidth="10" defaultRowHeight="15" x14ac:dyDescent="0.25"/>
  <cols>
    <col min="1" max="1" width="52.140625" style="12" bestFit="1" customWidth="1"/>
  </cols>
  <sheetData>
    <row r="1" spans="1:1" x14ac:dyDescent="0.25">
      <c r="A1" s="12" t="s">
        <v>104</v>
      </c>
    </row>
    <row r="2" spans="1:1" x14ac:dyDescent="0.25">
      <c r="A2" s="12" t="s">
        <v>128</v>
      </c>
    </row>
    <row r="3" spans="1:1" x14ac:dyDescent="0.25">
      <c r="A3" s="12" t="s">
        <v>129</v>
      </c>
    </row>
    <row r="4" spans="1:1" x14ac:dyDescent="0.25">
      <c r="A4" s="12" t="s">
        <v>130</v>
      </c>
    </row>
    <row r="5" spans="1:1" x14ac:dyDescent="0.25">
      <c r="A5" s="12" t="s">
        <v>132</v>
      </c>
    </row>
    <row r="6" spans="1:1" x14ac:dyDescent="0.25">
      <c r="A6" s="12" t="s">
        <v>105</v>
      </c>
    </row>
    <row r="7" spans="1:1" x14ac:dyDescent="0.25">
      <c r="A7" s="12" t="s">
        <v>106</v>
      </c>
    </row>
    <row r="8" spans="1:1" x14ac:dyDescent="0.25">
      <c r="A8" s="12" t="s">
        <v>107</v>
      </c>
    </row>
    <row r="9" spans="1:1" x14ac:dyDescent="0.25">
      <c r="A9" s="12" t="s">
        <v>108</v>
      </c>
    </row>
    <row r="10" spans="1:1" x14ac:dyDescent="0.25">
      <c r="A10" s="12" t="s">
        <v>131</v>
      </c>
    </row>
    <row r="11" spans="1:1" x14ac:dyDescent="0.25">
      <c r="A11" s="12" t="s">
        <v>109</v>
      </c>
    </row>
    <row r="12" spans="1:1" x14ac:dyDescent="0.25">
      <c r="A12" s="12" t="s">
        <v>110</v>
      </c>
    </row>
    <row r="13" spans="1:1" x14ac:dyDescent="0.25">
      <c r="A13" s="12" t="s">
        <v>111</v>
      </c>
    </row>
    <row r="14" spans="1:1" x14ac:dyDescent="0.25">
      <c r="A14" s="12" t="s">
        <v>112</v>
      </c>
    </row>
    <row r="15" spans="1:1" x14ac:dyDescent="0.25">
      <c r="A15" s="12" t="s">
        <v>113</v>
      </c>
    </row>
    <row r="16" spans="1:1" x14ac:dyDescent="0.25">
      <c r="A16" s="12" t="s">
        <v>114</v>
      </c>
    </row>
    <row r="17" spans="1:1" x14ac:dyDescent="0.25">
      <c r="A17" s="12" t="s">
        <v>115</v>
      </c>
    </row>
    <row r="18" spans="1:1" x14ac:dyDescent="0.25">
      <c r="A18" s="12" t="s">
        <v>116</v>
      </c>
    </row>
    <row r="19" spans="1:1" x14ac:dyDescent="0.25">
      <c r="A19" s="12" t="s">
        <v>117</v>
      </c>
    </row>
    <row r="20" spans="1:1" x14ac:dyDescent="0.25">
      <c r="A20" s="12" t="s">
        <v>118</v>
      </c>
    </row>
    <row r="21" spans="1:1" x14ac:dyDescent="0.25">
      <c r="A21" s="12" t="s">
        <v>119</v>
      </c>
    </row>
    <row r="22" spans="1:1" x14ac:dyDescent="0.25">
      <c r="A22" s="12" t="s">
        <v>120</v>
      </c>
    </row>
    <row r="23" spans="1:1" x14ac:dyDescent="0.25">
      <c r="A23" s="12" t="s">
        <v>121</v>
      </c>
    </row>
    <row r="24" spans="1:1" x14ac:dyDescent="0.25">
      <c r="A24" s="12" t="s">
        <v>122</v>
      </c>
    </row>
    <row r="25" spans="1:1" x14ac:dyDescent="0.25">
      <c r="A25" s="12" t="s">
        <v>123</v>
      </c>
    </row>
    <row r="26" spans="1:1" x14ac:dyDescent="0.25">
      <c r="A26" s="12" t="s">
        <v>124</v>
      </c>
    </row>
    <row r="27" spans="1:1" x14ac:dyDescent="0.25">
      <c r="A27" s="12" t="s">
        <v>125</v>
      </c>
    </row>
    <row r="28" spans="1:1" x14ac:dyDescent="0.25">
      <c r="A28" s="12" t="s">
        <v>126</v>
      </c>
    </row>
    <row r="29" spans="1:1" x14ac:dyDescent="0.25">
      <c r="A29" s="12" t="s">
        <v>127</v>
      </c>
    </row>
    <row r="30" spans="1:1" x14ac:dyDescent="0.25">
      <c r="A30" s="12" t="s">
        <v>133</v>
      </c>
    </row>
    <row r="31" spans="1:1" x14ac:dyDescent="0.25">
      <c r="A31" s="12" t="s">
        <v>134</v>
      </c>
    </row>
    <row r="32" spans="1:1" x14ac:dyDescent="0.25">
      <c r="A32" s="12" t="s">
        <v>135</v>
      </c>
    </row>
    <row r="33" spans="1:1" x14ac:dyDescent="0.25">
      <c r="A33" s="12" t="s">
        <v>136</v>
      </c>
    </row>
    <row r="34" spans="1:1" x14ac:dyDescent="0.25">
      <c r="A34" s="12" t="s">
        <v>137</v>
      </c>
    </row>
    <row r="35" spans="1:1" x14ac:dyDescent="0.25">
      <c r="A35" s="12" t="s">
        <v>138</v>
      </c>
    </row>
    <row r="36" spans="1:1" x14ac:dyDescent="0.25">
      <c r="A36" s="12" t="s">
        <v>141</v>
      </c>
    </row>
    <row r="37" spans="1:1" x14ac:dyDescent="0.25">
      <c r="A37" s="12" t="s">
        <v>142</v>
      </c>
    </row>
    <row r="38" spans="1:1" x14ac:dyDescent="0.25">
      <c r="A38" s="12" t="s">
        <v>139</v>
      </c>
    </row>
    <row r="39" spans="1:1" x14ac:dyDescent="0.25">
      <c r="A39" s="12"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H18" sqref="H18"/>
    </sheetView>
  </sheetViews>
  <sheetFormatPr baseColWidth="10" defaultRowHeight="15" x14ac:dyDescent="0.25"/>
  <cols>
    <col min="1" max="1" width="58.140625" style="12" bestFit="1" customWidth="1"/>
    <col min="2" max="2" width="49.85546875" style="18" bestFit="1" customWidth="1"/>
    <col min="3" max="3" width="52.5703125" customWidth="1"/>
  </cols>
  <sheetData>
    <row r="1" spans="1:2" ht="18.75" thickBot="1" x14ac:dyDescent="0.3">
      <c r="A1" s="23" t="s">
        <v>155</v>
      </c>
      <c r="B1" s="24" t="s">
        <v>228</v>
      </c>
    </row>
    <row r="2" spans="1:2" x14ac:dyDescent="0.25">
      <c r="A2" s="19" t="s">
        <v>159</v>
      </c>
      <c r="B2" s="286" t="s">
        <v>227</v>
      </c>
    </row>
    <row r="3" spans="1:2" x14ac:dyDescent="0.25">
      <c r="A3" s="20" t="s">
        <v>160</v>
      </c>
      <c r="B3" s="287"/>
    </row>
    <row r="4" spans="1:2" ht="15.75" thickBot="1" x14ac:dyDescent="0.3">
      <c r="A4" s="21" t="s">
        <v>161</v>
      </c>
      <c r="B4" s="288"/>
    </row>
    <row r="5" spans="1:2" x14ac:dyDescent="0.25">
      <c r="A5" s="19" t="s">
        <v>162</v>
      </c>
      <c r="B5" s="283" t="s">
        <v>229</v>
      </c>
    </row>
    <row r="6" spans="1:2" x14ac:dyDescent="0.25">
      <c r="A6" s="20" t="s">
        <v>163</v>
      </c>
      <c r="B6" s="284"/>
    </row>
    <row r="7" spans="1:2" x14ac:dyDescent="0.25">
      <c r="A7" s="20" t="s">
        <v>164</v>
      </c>
      <c r="B7" s="284"/>
    </row>
    <row r="8" spans="1:2" x14ac:dyDescent="0.25">
      <c r="A8" s="20" t="s">
        <v>165</v>
      </c>
      <c r="B8" s="284"/>
    </row>
    <row r="9" spans="1:2" x14ac:dyDescent="0.25">
      <c r="A9" s="20" t="s">
        <v>166</v>
      </c>
      <c r="B9" s="284"/>
    </row>
    <row r="10" spans="1:2" ht="15.75" thickBot="1" x14ac:dyDescent="0.3">
      <c r="A10" s="21" t="s">
        <v>167</v>
      </c>
      <c r="B10" s="285"/>
    </row>
    <row r="11" spans="1:2" x14ac:dyDescent="0.25">
      <c r="A11" s="19" t="s">
        <v>168</v>
      </c>
      <c r="B11" s="283" t="s">
        <v>230</v>
      </c>
    </row>
    <row r="12" spans="1:2" x14ac:dyDescent="0.25">
      <c r="A12" s="20" t="s">
        <v>169</v>
      </c>
      <c r="B12" s="284"/>
    </row>
    <row r="13" spans="1:2" x14ac:dyDescent="0.25">
      <c r="A13" s="20" t="s">
        <v>170</v>
      </c>
      <c r="B13" s="284"/>
    </row>
    <row r="14" spans="1:2" x14ac:dyDescent="0.25">
      <c r="A14" s="20" t="s">
        <v>171</v>
      </c>
      <c r="B14" s="284"/>
    </row>
    <row r="15" spans="1:2" x14ac:dyDescent="0.25">
      <c r="A15" s="20" t="s">
        <v>172</v>
      </c>
      <c r="B15" s="284"/>
    </row>
    <row r="16" spans="1:2" x14ac:dyDescent="0.25">
      <c r="A16" s="20" t="s">
        <v>173</v>
      </c>
      <c r="B16" s="284"/>
    </row>
    <row r="17" spans="1:3" x14ac:dyDescent="0.25">
      <c r="A17" s="20" t="s">
        <v>174</v>
      </c>
      <c r="B17" s="284"/>
    </row>
    <row r="18" spans="1:3" x14ac:dyDescent="0.25">
      <c r="A18" s="20" t="s">
        <v>175</v>
      </c>
      <c r="B18" s="284"/>
    </row>
    <row r="19" spans="1:3" ht="15.75" thickBot="1" x14ac:dyDescent="0.3">
      <c r="A19" s="21" t="s">
        <v>176</v>
      </c>
      <c r="B19" s="285"/>
    </row>
    <row r="20" spans="1:3" x14ac:dyDescent="0.25">
      <c r="A20" s="19" t="s">
        <v>177</v>
      </c>
      <c r="B20" s="283" t="s">
        <v>231</v>
      </c>
    </row>
    <row r="21" spans="1:3" x14ac:dyDescent="0.25">
      <c r="A21" s="20" t="s">
        <v>178</v>
      </c>
      <c r="B21" s="284"/>
    </row>
    <row r="22" spans="1:3" x14ac:dyDescent="0.25">
      <c r="A22" s="20" t="s">
        <v>179</v>
      </c>
      <c r="B22" s="284"/>
    </row>
    <row r="23" spans="1:3" x14ac:dyDescent="0.25">
      <c r="A23" s="20" t="s">
        <v>180</v>
      </c>
      <c r="B23" s="284"/>
    </row>
    <row r="24" spans="1:3" x14ac:dyDescent="0.25">
      <c r="A24" s="20" t="s">
        <v>181</v>
      </c>
      <c r="B24" s="284"/>
    </row>
    <row r="25" spans="1:3" x14ac:dyDescent="0.25">
      <c r="A25" s="20" t="s">
        <v>182</v>
      </c>
      <c r="B25" s="284"/>
    </row>
    <row r="26" spans="1:3" x14ac:dyDescent="0.25">
      <c r="A26" s="20" t="s">
        <v>183</v>
      </c>
      <c r="B26" s="284"/>
    </row>
    <row r="27" spans="1:3" x14ac:dyDescent="0.25">
      <c r="A27" s="20" t="s">
        <v>184</v>
      </c>
      <c r="B27" s="284"/>
    </row>
    <row r="28" spans="1:3" x14ac:dyDescent="0.25">
      <c r="A28" s="20" t="s">
        <v>185</v>
      </c>
      <c r="B28" s="284"/>
    </row>
    <row r="29" spans="1:3" x14ac:dyDescent="0.25">
      <c r="A29" s="20" t="s">
        <v>186</v>
      </c>
      <c r="B29" s="284"/>
    </row>
    <row r="30" spans="1:3" x14ac:dyDescent="0.25">
      <c r="A30" s="20" t="s">
        <v>187</v>
      </c>
      <c r="B30" s="284"/>
    </row>
    <row r="31" spans="1:3" ht="15.75" thickBot="1" x14ac:dyDescent="0.3">
      <c r="A31" s="21" t="s">
        <v>188</v>
      </c>
      <c r="B31" s="285"/>
    </row>
    <row r="32" spans="1:3" ht="15.75" thickBot="1" x14ac:dyDescent="0.3">
      <c r="A32" s="22" t="s">
        <v>189</v>
      </c>
      <c r="B32" s="25" t="s">
        <v>235</v>
      </c>
      <c r="C32" s="26"/>
    </row>
    <row r="33" spans="1:2" x14ac:dyDescent="0.25">
      <c r="A33" s="19" t="s">
        <v>190</v>
      </c>
      <c r="B33" s="283" t="s">
        <v>232</v>
      </c>
    </row>
    <row r="34" spans="1:2" x14ac:dyDescent="0.25">
      <c r="A34" s="20" t="s">
        <v>191</v>
      </c>
      <c r="B34" s="284"/>
    </row>
    <row r="35" spans="1:2" ht="15.75" thickBot="1" x14ac:dyDescent="0.3">
      <c r="A35" s="21" t="s">
        <v>192</v>
      </c>
      <c r="B35" s="285"/>
    </row>
    <row r="36" spans="1:2" x14ac:dyDescent="0.25">
      <c r="A36" s="19" t="s">
        <v>193</v>
      </c>
      <c r="B36" s="283" t="s">
        <v>233</v>
      </c>
    </row>
    <row r="37" spans="1:2" x14ac:dyDescent="0.25">
      <c r="A37" s="20" t="s">
        <v>194</v>
      </c>
      <c r="B37" s="284"/>
    </row>
    <row r="38" spans="1:2" x14ac:dyDescent="0.25">
      <c r="A38" s="20" t="s">
        <v>195</v>
      </c>
      <c r="B38" s="284"/>
    </row>
    <row r="39" spans="1:2" x14ac:dyDescent="0.25">
      <c r="A39" s="20" t="s">
        <v>196</v>
      </c>
      <c r="B39" s="284"/>
    </row>
    <row r="40" spans="1:2" ht="15.75" thickBot="1" x14ac:dyDescent="0.3">
      <c r="A40" s="21" t="s">
        <v>197</v>
      </c>
      <c r="B40" s="285"/>
    </row>
    <row r="41" spans="1:2" x14ac:dyDescent="0.25">
      <c r="A41" s="19" t="s">
        <v>198</v>
      </c>
      <c r="B41" s="283" t="s">
        <v>234</v>
      </c>
    </row>
    <row r="42" spans="1:2" x14ac:dyDescent="0.25">
      <c r="A42" s="20" t="s">
        <v>199</v>
      </c>
      <c r="B42" s="284"/>
    </row>
    <row r="43" spans="1:2" x14ac:dyDescent="0.25">
      <c r="A43" s="20" t="s">
        <v>200</v>
      </c>
      <c r="B43" s="284"/>
    </row>
    <row r="44" spans="1:2" x14ac:dyDescent="0.25">
      <c r="A44" s="20" t="s">
        <v>201</v>
      </c>
      <c r="B44" s="284"/>
    </row>
    <row r="45" spans="1:2" x14ac:dyDescent="0.25">
      <c r="A45" s="20" t="s">
        <v>202</v>
      </c>
      <c r="B45" s="284"/>
    </row>
    <row r="46" spans="1:2" x14ac:dyDescent="0.25">
      <c r="A46" s="20" t="s">
        <v>203</v>
      </c>
      <c r="B46" s="284"/>
    </row>
    <row r="47" spans="1:2" x14ac:dyDescent="0.25">
      <c r="A47" s="20" t="s">
        <v>204</v>
      </c>
      <c r="B47" s="284"/>
    </row>
    <row r="48" spans="1:2" x14ac:dyDescent="0.25">
      <c r="A48" s="20" t="s">
        <v>205</v>
      </c>
      <c r="B48" s="284"/>
    </row>
    <row r="49" spans="1:2" x14ac:dyDescent="0.25">
      <c r="A49" s="20" t="s">
        <v>206</v>
      </c>
      <c r="B49" s="284"/>
    </row>
    <row r="50" spans="1:2" x14ac:dyDescent="0.25">
      <c r="A50" s="20" t="s">
        <v>207</v>
      </c>
      <c r="B50" s="284"/>
    </row>
    <row r="51" spans="1:2" x14ac:dyDescent="0.25">
      <c r="A51" s="20" t="s">
        <v>208</v>
      </c>
      <c r="B51" s="284"/>
    </row>
    <row r="52" spans="1:2" x14ac:dyDescent="0.25">
      <c r="A52" s="20" t="s">
        <v>209</v>
      </c>
      <c r="B52" s="284"/>
    </row>
    <row r="53" spans="1:2" x14ac:dyDescent="0.25">
      <c r="A53" s="20" t="s">
        <v>210</v>
      </c>
      <c r="B53" s="284"/>
    </row>
    <row r="54" spans="1:2" x14ac:dyDescent="0.25">
      <c r="A54" s="20" t="s">
        <v>211</v>
      </c>
      <c r="B54" s="284"/>
    </row>
    <row r="55" spans="1:2" x14ac:dyDescent="0.25">
      <c r="A55" s="20" t="s">
        <v>212</v>
      </c>
      <c r="B55" s="284"/>
    </row>
    <row r="56" spans="1:2" ht="15.75" thickBot="1" x14ac:dyDescent="0.3">
      <c r="A56" s="21" t="s">
        <v>213</v>
      </c>
      <c r="B56" s="285"/>
    </row>
  </sheetData>
  <mergeCells count="7">
    <mergeCell ref="B41:B56"/>
    <mergeCell ref="B2:B4"/>
    <mergeCell ref="B5:B10"/>
    <mergeCell ref="B11:B19"/>
    <mergeCell ref="B20:B31"/>
    <mergeCell ref="B33:B35"/>
    <mergeCell ref="B36:B4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G18" sqref="G18"/>
    </sheetView>
  </sheetViews>
  <sheetFormatPr baseColWidth="10" defaultRowHeight="15" x14ac:dyDescent="0.25"/>
  <cols>
    <col min="1" max="1" width="11.42578125" style="12"/>
  </cols>
  <sheetData>
    <row r="1" spans="1:1" x14ac:dyDescent="0.25">
      <c r="A1" s="12">
        <v>6</v>
      </c>
    </row>
    <row r="2" spans="1:1" x14ac:dyDescent="0.25">
      <c r="A2" s="12">
        <v>12</v>
      </c>
    </row>
    <row r="3" spans="1:1" x14ac:dyDescent="0.25">
      <c r="A3" s="12">
        <v>18</v>
      </c>
    </row>
    <row r="4" spans="1:1" x14ac:dyDescent="0.25">
      <c r="A4" s="12">
        <v>24</v>
      </c>
    </row>
    <row r="5" spans="1:1" x14ac:dyDescent="0.25">
      <c r="A5" s="12">
        <v>30</v>
      </c>
    </row>
    <row r="6" spans="1:1" x14ac:dyDescent="0.25">
      <c r="A6" s="12">
        <v>36</v>
      </c>
    </row>
    <row r="7" spans="1:1" x14ac:dyDescent="0.25">
      <c r="A7" s="12">
        <v>42</v>
      </c>
    </row>
    <row r="8" spans="1:1" x14ac:dyDescent="0.25">
      <c r="A8" s="12">
        <v>48</v>
      </c>
    </row>
    <row r="9" spans="1:1" x14ac:dyDescent="0.25">
      <c r="A9" s="12">
        <v>54</v>
      </c>
    </row>
    <row r="10" spans="1:1" x14ac:dyDescent="0.25">
      <c r="A10" s="12">
        <v>60</v>
      </c>
    </row>
    <row r="11" spans="1:1" x14ac:dyDescent="0.25">
      <c r="A11" s="12">
        <v>66</v>
      </c>
    </row>
    <row r="12" spans="1:1" x14ac:dyDescent="0.25">
      <c r="A12" s="12">
        <v>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zoomScale="70" zoomScaleNormal="70" workbookViewId="0">
      <selection activeCell="G18" sqref="G18"/>
    </sheetView>
  </sheetViews>
  <sheetFormatPr baseColWidth="10" defaultRowHeight="15" x14ac:dyDescent="0.25"/>
  <cols>
    <col min="1" max="1" width="19" style="18" customWidth="1"/>
    <col min="2" max="2" width="51.85546875" style="18" customWidth="1"/>
    <col min="3" max="3" width="99.5703125" style="18" customWidth="1"/>
    <col min="4" max="16384" width="11.42578125" style="18"/>
  </cols>
  <sheetData>
    <row r="1" spans="1:3" ht="47.25" x14ac:dyDescent="0.25">
      <c r="A1" s="27" t="s">
        <v>228</v>
      </c>
      <c r="B1" s="28" t="s">
        <v>236</v>
      </c>
      <c r="C1" s="28" t="s">
        <v>237</v>
      </c>
    </row>
    <row r="2" spans="1:3" ht="218.25" customHeight="1" x14ac:dyDescent="0.25">
      <c r="A2" s="292" t="s">
        <v>238</v>
      </c>
      <c r="B2" s="291" t="s">
        <v>239</v>
      </c>
      <c r="C2" s="291" t="s">
        <v>240</v>
      </c>
    </row>
    <row r="3" spans="1:3" ht="265.5" customHeight="1" x14ac:dyDescent="0.25">
      <c r="A3" s="293"/>
      <c r="B3" s="291"/>
      <c r="C3" s="291"/>
    </row>
    <row r="4" spans="1:3" ht="372" customHeight="1" x14ac:dyDescent="0.25">
      <c r="A4" s="295" t="s">
        <v>159</v>
      </c>
      <c r="B4" s="294" t="s">
        <v>241</v>
      </c>
      <c r="C4" s="294" t="s">
        <v>242</v>
      </c>
    </row>
    <row r="5" spans="1:3" ht="111" customHeight="1" x14ac:dyDescent="0.25">
      <c r="A5" s="296"/>
      <c r="B5" s="289"/>
      <c r="C5" s="289"/>
    </row>
    <row r="6" spans="1:3" ht="348" customHeight="1" x14ac:dyDescent="0.25">
      <c r="A6" s="290" t="s">
        <v>243</v>
      </c>
      <c r="B6" s="290" t="s">
        <v>244</v>
      </c>
      <c r="C6" s="289" t="s">
        <v>245</v>
      </c>
    </row>
    <row r="7" spans="1:3" ht="327.75" customHeight="1" x14ac:dyDescent="0.25">
      <c r="A7" s="290"/>
      <c r="B7" s="290"/>
      <c r="C7" s="289"/>
    </row>
  </sheetData>
  <mergeCells count="9">
    <mergeCell ref="C6:C7"/>
    <mergeCell ref="B6:B7"/>
    <mergeCell ref="A6:A7"/>
    <mergeCell ref="C2:C3"/>
    <mergeCell ref="B2:B3"/>
    <mergeCell ref="A2:A3"/>
    <mergeCell ref="C4:C5"/>
    <mergeCell ref="B4:B5"/>
    <mergeCell ref="A4:A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Matriz Sin Consolidar</vt:lpstr>
      <vt:lpstr>Codigos y niveles de cargo</vt:lpstr>
      <vt:lpstr>SALIDA </vt:lpstr>
      <vt:lpstr>Dependencias</vt:lpstr>
      <vt:lpstr>Área de Conocimientos</vt:lpstr>
      <vt:lpstr>Experiencia</vt:lpstr>
      <vt:lpstr>NUCLEO CONOCIMIENTO</vt:lpstr>
      <vt:lpstr>'Matriz Sin Consolidar'!Área_de_impresión</vt:lpstr>
      <vt:lpstr>Asesor</vt:lpstr>
      <vt:lpstr>Asistencial</vt:lpstr>
      <vt:lpstr>Cargos</vt:lpstr>
      <vt:lpstr>Directivo</vt:lpstr>
      <vt:lpstr>Ejecutivo</vt:lpstr>
      <vt:lpstr>NIVELES</vt:lpstr>
      <vt:lpstr>Operativo</vt:lpstr>
      <vt:lpstr>Profesional</vt:lpstr>
      <vt:lpstr>Tecnico</vt:lpstr>
      <vt:lpstr>'Matriz Sin Consolidar'!Títulos_a_imprimir</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dc:creator>
  <cp:lastModifiedBy>Nelcy Aracely Garzon Guzman</cp:lastModifiedBy>
  <cp:lastPrinted>2017-06-13T15:33:44Z</cp:lastPrinted>
  <dcterms:created xsi:type="dcterms:W3CDTF">2013-05-09T23:04:45Z</dcterms:created>
  <dcterms:modified xsi:type="dcterms:W3CDTF">2017-06-13T15:46:14Z</dcterms:modified>
</cp:coreProperties>
</file>