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planeacion9\Desktop\Nelsy Garzón\2 Control documental\Nueva carpeta\"/>
    </mc:Choice>
  </mc:AlternateContent>
  <workbookProtection workbookAlgorithmName="SHA-512" workbookHashValue="j2MqWXZozl+qrZ9J9LGv/kEL+hDaeoxUNvWF8gs34QaU/z9sMTbC3GGko6hcRfKt5VKbTrOWM9LjV5yshtOpMg==" workbookSaltValue="Fyj5eWmrpHvnqG/bSSDQfQ==" workbookSpinCount="100000" lockStructure="1"/>
  <bookViews>
    <workbookView xWindow="0" yWindow="0" windowWidth="15360" windowHeight="7755" tabRatio="811"/>
  </bookViews>
  <sheets>
    <sheet name="Matriz Sin Consolidar" sheetId="10" r:id="rId1"/>
    <sheet name="Codigos y niveles de cargo" sheetId="9" state="hidden" r:id="rId2"/>
    <sheet name="SALIDA " sheetId="8" state="hidden" r:id="rId3"/>
    <sheet name="Dependencias" sheetId="11" state="hidden" r:id="rId4"/>
    <sheet name="Área de Conocimientos" sheetId="12" r:id="rId5"/>
    <sheet name="Experiencia" sheetId="13" state="hidden" r:id="rId6"/>
    <sheet name="NUCLEO CONOCIMIENTO" sheetId="14" state="hidden" r:id="rId7"/>
  </sheets>
  <definedNames>
    <definedName name="_xlnm._FilterDatabase" localSheetId="4" hidden="1">'Área de Conocimientos'!$A$1:$A$56</definedName>
    <definedName name="_xlnm.Print_Area" localSheetId="0">'Matriz Sin Consolidar'!$A$1:$AZ$54</definedName>
    <definedName name="Asesor">'Codigos y niveles de cargo'!$B$12:$B$14</definedName>
    <definedName name="Asistencial">'Codigos y niveles de cargo'!$B$46:$B$56</definedName>
    <definedName name="Cargos">'Codigos y niveles de cargo'!$B$4,'Codigos y niveles de cargo'!$B$11,'Codigos y niveles de cargo'!$B$15,'Codigos y niveles de cargo'!$B$23,'Codigos y niveles de cargo'!$B$33,'Codigos y niveles de cargo'!$B$45,'Codigos y niveles de cargo'!$B$57</definedName>
    <definedName name="Directivo">'Codigos y niveles de cargo'!$B$5:$B$10</definedName>
    <definedName name="Ejecutivo">'Codigos y niveles de cargo'!$B$16:$B$22</definedName>
    <definedName name="NIVELES">'Codigos y niveles de cargo'!$B$4:$D$59</definedName>
    <definedName name="Operativo">'Codigos y niveles de cargo'!$B$58:$B$60</definedName>
    <definedName name="Profesional">'Codigos y niveles de cargo'!$B$24:$B$32</definedName>
    <definedName name="Tecnico">'Codigos y niveles de cargo'!$B$34:$B$44</definedName>
    <definedName name="_xlnm.Print_Titles" localSheetId="0">'Matriz Sin Consolidar'!$A:$B,'Matriz Sin Consolidar'!$5:$12</definedName>
  </definedNames>
  <calcPr calcId="152511" concurrentCalc="0"/>
</workbook>
</file>

<file path=xl/calcChain.xml><?xml version="1.0" encoding="utf-8"?>
<calcChain xmlns="http://schemas.openxmlformats.org/spreadsheetml/2006/main">
  <c r="AQ36" i="10" l="1"/>
  <c r="AM36" i="10"/>
  <c r="AI36" i="10"/>
  <c r="AR36" i="10"/>
  <c r="Y36" i="10"/>
  <c r="U36" i="10"/>
  <c r="Q36" i="10"/>
  <c r="Z36" i="10"/>
  <c r="I36" i="10"/>
  <c r="AQ35" i="10"/>
  <c r="AM35" i="10"/>
  <c r="AR35" i="10"/>
  <c r="AI35" i="10"/>
  <c r="Y35" i="10"/>
  <c r="U35" i="10"/>
  <c r="Z35" i="10"/>
  <c r="Q35" i="10"/>
  <c r="I35" i="10"/>
  <c r="AQ34" i="10"/>
  <c r="AR34" i="10"/>
  <c r="AM34" i="10"/>
  <c r="AI34" i="10"/>
  <c r="Y34" i="10"/>
  <c r="Z34" i="10"/>
  <c r="U34" i="10"/>
  <c r="Q34" i="10"/>
  <c r="I34" i="10"/>
  <c r="AR33" i="10"/>
  <c r="AQ33" i="10"/>
  <c r="AM33" i="10"/>
  <c r="AI33" i="10"/>
  <c r="Z33" i="10"/>
  <c r="Y33" i="10"/>
  <c r="U33" i="10"/>
  <c r="Q33" i="10"/>
  <c r="I33" i="10"/>
  <c r="AQ32" i="10"/>
  <c r="AM32" i="10"/>
  <c r="AI32" i="10"/>
  <c r="AR32" i="10"/>
  <c r="Y32" i="10"/>
  <c r="U32" i="10"/>
  <c r="Q32" i="10"/>
  <c r="Z32" i="10"/>
  <c r="I32" i="10"/>
  <c r="AQ31" i="10"/>
  <c r="AM31" i="10"/>
  <c r="AR31" i="10"/>
  <c r="AI31" i="10"/>
  <c r="Y31" i="10"/>
  <c r="U31" i="10"/>
  <c r="Z31" i="10"/>
  <c r="Q31" i="10"/>
  <c r="I31" i="10"/>
  <c r="AQ30" i="10"/>
  <c r="AR30" i="10"/>
  <c r="AM30" i="10"/>
  <c r="AI30" i="10"/>
  <c r="Y30" i="10"/>
  <c r="Z30" i="10"/>
  <c r="U30" i="10"/>
  <c r="Q30" i="10"/>
  <c r="I30" i="10"/>
  <c r="AR29" i="10"/>
  <c r="AQ29" i="10"/>
  <c r="AM29" i="10"/>
  <c r="AI29" i="10"/>
  <c r="Z29" i="10"/>
  <c r="Y29" i="10"/>
  <c r="U29" i="10"/>
  <c r="Q29" i="10"/>
  <c r="I29" i="10"/>
  <c r="AQ28" i="10"/>
  <c r="AM28" i="10"/>
  <c r="AI28" i="10"/>
  <c r="AR28" i="10"/>
  <c r="Y28" i="10"/>
  <c r="U28" i="10"/>
  <c r="Q28" i="10"/>
  <c r="Z28" i="10"/>
  <c r="I28" i="10"/>
  <c r="AQ27" i="10"/>
  <c r="AM27" i="10"/>
  <c r="AR27" i="10"/>
  <c r="AI27" i="10"/>
  <c r="Y27" i="10"/>
  <c r="U27" i="10"/>
  <c r="Z27" i="10"/>
  <c r="Q27" i="10"/>
  <c r="I27" i="10"/>
  <c r="BB18" i="10"/>
  <c r="BC18" i="10"/>
  <c r="I47" i="10"/>
  <c r="I46" i="10"/>
  <c r="I45" i="10"/>
  <c r="I44" i="10"/>
  <c r="I43" i="10"/>
  <c r="I42" i="10"/>
  <c r="I41" i="10"/>
  <c r="I40" i="10"/>
  <c r="I39" i="10"/>
  <c r="I38" i="10"/>
  <c r="I37" i="10"/>
  <c r="I26" i="10"/>
  <c r="I25" i="10"/>
  <c r="I24" i="10"/>
  <c r="I23" i="10"/>
  <c r="I22" i="10"/>
  <c r="I21" i="10"/>
  <c r="I20" i="10"/>
  <c r="I19" i="10"/>
  <c r="I18" i="10"/>
  <c r="BB37" i="10"/>
  <c r="BC37" i="10"/>
  <c r="BD37" i="10"/>
  <c r="BE37" i="10"/>
  <c r="BF37" i="10"/>
  <c r="BG37" i="10"/>
  <c r="BH37" i="10"/>
  <c r="BI37" i="10"/>
  <c r="BB38" i="10"/>
  <c r="BC38" i="10"/>
  <c r="BD38" i="10"/>
  <c r="BE38" i="10"/>
  <c r="BF38" i="10"/>
  <c r="BG38" i="10"/>
  <c r="BH38" i="10"/>
  <c r="BI38" i="10"/>
  <c r="BB39" i="10"/>
  <c r="BC39" i="10"/>
  <c r="BD39" i="10"/>
  <c r="BE39" i="10"/>
  <c r="BF39" i="10"/>
  <c r="BG39" i="10"/>
  <c r="BH39" i="10"/>
  <c r="BI39" i="10"/>
  <c r="BB40" i="10"/>
  <c r="BC40" i="10"/>
  <c r="BD40" i="10"/>
  <c r="BE40" i="10"/>
  <c r="BF40" i="10"/>
  <c r="BG40" i="10"/>
  <c r="BH40" i="10"/>
  <c r="BI40" i="10"/>
  <c r="BB41" i="10"/>
  <c r="BC41" i="10"/>
  <c r="BD41" i="10"/>
  <c r="BE41" i="10"/>
  <c r="BF41" i="10"/>
  <c r="BG41" i="10"/>
  <c r="BH41" i="10"/>
  <c r="BI41" i="10"/>
  <c r="AQ47" i="10"/>
  <c r="AM47" i="10"/>
  <c r="AI47" i="10"/>
  <c r="Y47" i="10"/>
  <c r="U47" i="10"/>
  <c r="Q47" i="10"/>
  <c r="AQ46" i="10"/>
  <c r="AM46" i="10"/>
  <c r="AI46" i="10"/>
  <c r="Y46" i="10"/>
  <c r="U46" i="10"/>
  <c r="Q46" i="10"/>
  <c r="AQ45" i="10"/>
  <c r="AM45" i="10"/>
  <c r="AI45" i="10"/>
  <c r="Y45" i="10"/>
  <c r="U45" i="10"/>
  <c r="Q45" i="10"/>
  <c r="AQ44" i="10"/>
  <c r="AM44" i="10"/>
  <c r="AI44" i="10"/>
  <c r="Y44" i="10"/>
  <c r="U44" i="10"/>
  <c r="Q44" i="10"/>
  <c r="AQ43" i="10"/>
  <c r="AM43" i="10"/>
  <c r="AI43" i="10"/>
  <c r="Y43" i="10"/>
  <c r="U43" i="10"/>
  <c r="Q43" i="10"/>
  <c r="AQ41" i="10"/>
  <c r="AM41" i="10"/>
  <c r="AI41" i="10"/>
  <c r="Y41" i="10"/>
  <c r="U41" i="10"/>
  <c r="Q41" i="10"/>
  <c r="AQ40" i="10"/>
  <c r="AM40" i="10"/>
  <c r="AI40" i="10"/>
  <c r="Y40" i="10"/>
  <c r="U40" i="10"/>
  <c r="Q40" i="10"/>
  <c r="AQ39" i="10"/>
  <c r="AM39" i="10"/>
  <c r="AI39" i="10"/>
  <c r="Y39" i="10"/>
  <c r="U39" i="10"/>
  <c r="Q39" i="10"/>
  <c r="AQ38" i="10"/>
  <c r="AM38" i="10"/>
  <c r="AI38" i="10"/>
  <c r="Y38" i="10"/>
  <c r="U38" i="10"/>
  <c r="Q38" i="10"/>
  <c r="AQ37" i="10"/>
  <c r="AM37" i="10"/>
  <c r="AI37" i="10"/>
  <c r="Y37" i="10"/>
  <c r="U37" i="10"/>
  <c r="Q37" i="10"/>
  <c r="BE45" i="10"/>
  <c r="BI24" i="10"/>
  <c r="BI47" i="10"/>
  <c r="BH47" i="10"/>
  <c r="BG47" i="10"/>
  <c r="BF47" i="10"/>
  <c r="BE47" i="10"/>
  <c r="BD47" i="10"/>
  <c r="BC47" i="10"/>
  <c r="BB47" i="10"/>
  <c r="BI46" i="10"/>
  <c r="BH46" i="10"/>
  <c r="BG46" i="10"/>
  <c r="BF46" i="10"/>
  <c r="BE46" i="10"/>
  <c r="BD46" i="10"/>
  <c r="BC46" i="10"/>
  <c r="BB46" i="10"/>
  <c r="BI45" i="10"/>
  <c r="BH45" i="10"/>
  <c r="BG45" i="10"/>
  <c r="BF45" i="10"/>
  <c r="BD45" i="10"/>
  <c r="BC45" i="10"/>
  <c r="BB45" i="10"/>
  <c r="BI44" i="10"/>
  <c r="BH44" i="10"/>
  <c r="BG44" i="10"/>
  <c r="BF44" i="10"/>
  <c r="BE44" i="10"/>
  <c r="BD44" i="10"/>
  <c r="BC44" i="10"/>
  <c r="BB44" i="10"/>
  <c r="BI43" i="10"/>
  <c r="BH43" i="10"/>
  <c r="BG43" i="10"/>
  <c r="BF43" i="10"/>
  <c r="BE43" i="10"/>
  <c r="BD43" i="10"/>
  <c r="BC43" i="10"/>
  <c r="BB43" i="10"/>
  <c r="BI42" i="10"/>
  <c r="BH42" i="10"/>
  <c r="BG42" i="10"/>
  <c r="BF42" i="10"/>
  <c r="BE42" i="10"/>
  <c r="BD42" i="10"/>
  <c r="BC42" i="10"/>
  <c r="BB42" i="10"/>
  <c r="BI26" i="10"/>
  <c r="BH26" i="10"/>
  <c r="BG26" i="10"/>
  <c r="BF26" i="10"/>
  <c r="BE26" i="10"/>
  <c r="BD26" i="10"/>
  <c r="BC26" i="10"/>
  <c r="BB26" i="10"/>
  <c r="BI25" i="10"/>
  <c r="BH25" i="10"/>
  <c r="BG25" i="10"/>
  <c r="BF25" i="10"/>
  <c r="BE25" i="10"/>
  <c r="BD25" i="10"/>
  <c r="BC25" i="10"/>
  <c r="BB25" i="10"/>
  <c r="BH24" i="10"/>
  <c r="BG24" i="10"/>
  <c r="BF24" i="10"/>
  <c r="BE24" i="10"/>
  <c r="BD24" i="10"/>
  <c r="BC24" i="10"/>
  <c r="BB24" i="10"/>
  <c r="BI23" i="10"/>
  <c r="BH23" i="10"/>
  <c r="BG23" i="10"/>
  <c r="BF23" i="10"/>
  <c r="BE23" i="10"/>
  <c r="BD23" i="10"/>
  <c r="BC23" i="10"/>
  <c r="BB23" i="10"/>
  <c r="BI22" i="10"/>
  <c r="BH22" i="10"/>
  <c r="BG22" i="10"/>
  <c r="BF22" i="10"/>
  <c r="BE22" i="10"/>
  <c r="BD22" i="10"/>
  <c r="BC22" i="10"/>
  <c r="BB22" i="10"/>
  <c r="BI21" i="10"/>
  <c r="BH21" i="10"/>
  <c r="BG21" i="10"/>
  <c r="BF21" i="10"/>
  <c r="BE21" i="10"/>
  <c r="BD21" i="10"/>
  <c r="BC21" i="10"/>
  <c r="BB21" i="10"/>
  <c r="BI20" i="10"/>
  <c r="BH20" i="10"/>
  <c r="BG20" i="10"/>
  <c r="BF20" i="10"/>
  <c r="BE20" i="10"/>
  <c r="BD20" i="10"/>
  <c r="BC20" i="10"/>
  <c r="BB20" i="10"/>
  <c r="BI19" i="10"/>
  <c r="BH19" i="10"/>
  <c r="BG19" i="10"/>
  <c r="BF19" i="10"/>
  <c r="BE19" i="10"/>
  <c r="BD19" i="10"/>
  <c r="BC19" i="10"/>
  <c r="BB19" i="10"/>
  <c r="BI18" i="10"/>
  <c r="BG18" i="10"/>
  <c r="BF18" i="10"/>
  <c r="BE18" i="10"/>
  <c r="BD18" i="10"/>
  <c r="BH18" i="10"/>
  <c r="BJ40" i="10"/>
  <c r="BJ37" i="10"/>
  <c r="BJ39" i="10"/>
  <c r="BJ41" i="10"/>
  <c r="BJ38" i="10"/>
  <c r="Z38" i="10"/>
  <c r="Z43" i="10"/>
  <c r="Z45" i="10"/>
  <c r="Z37" i="10"/>
  <c r="Z44" i="10"/>
  <c r="Z46" i="10"/>
  <c r="BJ45" i="10"/>
  <c r="Z39" i="10"/>
  <c r="Z40" i="10"/>
  <c r="Z41" i="10"/>
  <c r="AR41" i="10"/>
  <c r="AR47" i="10"/>
  <c r="AR38" i="10"/>
  <c r="AR39" i="10"/>
  <c r="AR40" i="10"/>
  <c r="Z47" i="10"/>
  <c r="AR37" i="10"/>
  <c r="AR43" i="10"/>
  <c r="AR44" i="10"/>
  <c r="AR45" i="10"/>
  <c r="AR46" i="10"/>
  <c r="BJ18" i="10"/>
  <c r="BJ47" i="10"/>
  <c r="BJ19" i="10"/>
  <c r="BJ46" i="10"/>
  <c r="BJ44" i="10"/>
  <c r="BJ43" i="10"/>
  <c r="BJ42" i="10"/>
  <c r="BJ26" i="10"/>
  <c r="BJ25" i="10"/>
  <c r="BJ24" i="10"/>
  <c r="BJ23" i="10"/>
  <c r="BJ22" i="10"/>
  <c r="BJ21" i="10"/>
  <c r="BJ20" i="10"/>
  <c r="Q18" i="10"/>
  <c r="AQ42" i="10"/>
  <c r="AM42" i="10"/>
  <c r="AI42" i="10"/>
  <c r="AQ26" i="10"/>
  <c r="AM26" i="10"/>
  <c r="AI26" i="10"/>
  <c r="AQ25" i="10"/>
  <c r="AM25" i="10"/>
  <c r="AI25" i="10"/>
  <c r="AQ24" i="10"/>
  <c r="AM24" i="10"/>
  <c r="AI24" i="10"/>
  <c r="AQ23" i="10"/>
  <c r="AM23" i="10"/>
  <c r="AI23" i="10"/>
  <c r="AQ22" i="10"/>
  <c r="AM22" i="10"/>
  <c r="AI22" i="10"/>
  <c r="AQ21" i="10"/>
  <c r="AM21" i="10"/>
  <c r="AI21" i="10"/>
  <c r="AQ20" i="10"/>
  <c r="AM20" i="10"/>
  <c r="AI20" i="10"/>
  <c r="AQ19" i="10"/>
  <c r="AM19" i="10"/>
  <c r="AI19" i="10"/>
  <c r="AQ18" i="10"/>
  <c r="AM18" i="10"/>
  <c r="AI18" i="10"/>
  <c r="AR20" i="10"/>
  <c r="AR22" i="10"/>
  <c r="AR24" i="10"/>
  <c r="AR26" i="10"/>
  <c r="AR42" i="10"/>
  <c r="AR18" i="10"/>
  <c r="AR19" i="10"/>
  <c r="AR21" i="10"/>
  <c r="AR23" i="10"/>
  <c r="AR25" i="10"/>
  <c r="Y42" i="10"/>
  <c r="U42" i="10"/>
  <c r="Q42" i="10"/>
  <c r="Z42" i="10"/>
  <c r="U18" i="10"/>
  <c r="BP24" i="10"/>
  <c r="Q19" i="10"/>
  <c r="U19" i="10"/>
  <c r="Y19" i="10"/>
  <c r="Q20" i="10"/>
  <c r="U20" i="10"/>
  <c r="Y20" i="10"/>
  <c r="Q21" i="10"/>
  <c r="U21" i="10"/>
  <c r="Y21" i="10"/>
  <c r="Q22" i="10"/>
  <c r="U22" i="10"/>
  <c r="Y22" i="10"/>
  <c r="Q23" i="10"/>
  <c r="U23" i="10"/>
  <c r="Y23" i="10"/>
  <c r="Q24" i="10"/>
  <c r="U24" i="10"/>
  <c r="Y24" i="10"/>
  <c r="Q25" i="10"/>
  <c r="U25" i="10"/>
  <c r="Y25" i="10"/>
  <c r="Q26" i="10"/>
  <c r="U26" i="10"/>
  <c r="Y26" i="10"/>
  <c r="Z25" i="10"/>
  <c r="Z23" i="10"/>
  <c r="Z21" i="10"/>
  <c r="Z19" i="10"/>
  <c r="Z26" i="10"/>
  <c r="Z24" i="10"/>
  <c r="Z22" i="10"/>
  <c r="Z20" i="10"/>
  <c r="BP25" i="10"/>
  <c r="BP23" i="10"/>
  <c r="BP26" i="10"/>
  <c r="BQ14" i="10"/>
  <c r="Y18" i="10"/>
  <c r="Z18" i="10"/>
  <c r="C16" i="8"/>
</calcChain>
</file>

<file path=xl/sharedStrings.xml><?xml version="1.0" encoding="utf-8"?>
<sst xmlns="http://schemas.openxmlformats.org/spreadsheetml/2006/main" count="406" uniqueCount="294">
  <si>
    <t>CÓDIGO</t>
  </si>
  <si>
    <t>GRADO</t>
  </si>
  <si>
    <t>DIRECTIVO</t>
  </si>
  <si>
    <t>ASESOR</t>
  </si>
  <si>
    <t>PROFESIONAL</t>
  </si>
  <si>
    <t>TECNICO</t>
  </si>
  <si>
    <t>DENOMINACIÓN</t>
  </si>
  <si>
    <t>NIVEL ASESOR</t>
  </si>
  <si>
    <t>NIVEL PROFESIONAL</t>
  </si>
  <si>
    <t>NIVEL ASISTENCIAL</t>
  </si>
  <si>
    <t>TOTAL GENERAL</t>
  </si>
  <si>
    <t>NIVEL DIRECTIVO</t>
  </si>
  <si>
    <t>NIVEL TÉCNICO</t>
  </si>
  <si>
    <t>Promedio horas al mes por funcionario</t>
  </si>
  <si>
    <t>CONSOLIDADO. NÚMERO TOTAL DE PERSONAL REQUERIDO POR PROCESO POR NIVEL</t>
  </si>
  <si>
    <t>Vicerrector</t>
  </si>
  <si>
    <t>Decano Facultad</t>
  </si>
  <si>
    <t>Secretario General</t>
  </si>
  <si>
    <t>Director Administrativo</t>
  </si>
  <si>
    <t>067</t>
  </si>
  <si>
    <t>077</t>
  </si>
  <si>
    <t>008</t>
  </si>
  <si>
    <t>052</t>
  </si>
  <si>
    <t>009</t>
  </si>
  <si>
    <t>04</t>
  </si>
  <si>
    <t>03</t>
  </si>
  <si>
    <t>02</t>
  </si>
  <si>
    <t>01</t>
  </si>
  <si>
    <t>Jefe de Oficina Asesora</t>
  </si>
  <si>
    <t>Asesor</t>
  </si>
  <si>
    <t>Jefe de Oficina</t>
  </si>
  <si>
    <t>Director de Centro</t>
  </si>
  <si>
    <t>Jefe de Division</t>
  </si>
  <si>
    <t>Jefe de Seccion</t>
  </si>
  <si>
    <t>Tesorero General</t>
  </si>
  <si>
    <t>Almacenista General</t>
  </si>
  <si>
    <t>205</t>
  </si>
  <si>
    <t>230</t>
  </si>
  <si>
    <t>210</t>
  </si>
  <si>
    <t>290</t>
  </si>
  <si>
    <t>201</t>
  </si>
  <si>
    <t>215</t>
  </si>
  <si>
    <t>335</t>
  </si>
  <si>
    <t>340</t>
  </si>
  <si>
    <t>08</t>
  </si>
  <si>
    <t>07</t>
  </si>
  <si>
    <t>06</t>
  </si>
  <si>
    <t>05</t>
  </si>
  <si>
    <t>Secretaria Ejecutiva</t>
  </si>
  <si>
    <t>565</t>
  </si>
  <si>
    <t>525</t>
  </si>
  <si>
    <t>550</t>
  </si>
  <si>
    <t>540</t>
  </si>
  <si>
    <t>10</t>
  </si>
  <si>
    <t>09</t>
  </si>
  <si>
    <t>401</t>
  </si>
  <si>
    <t>Auxiliar de servicios Generales</t>
  </si>
  <si>
    <t>Conductor Mecanico</t>
  </si>
  <si>
    <t>605</t>
  </si>
  <si>
    <t>601</t>
  </si>
  <si>
    <t>Directivo</t>
  </si>
  <si>
    <t>Ejecutivo</t>
  </si>
  <si>
    <t>Profesional</t>
  </si>
  <si>
    <t xml:space="preserve">Nivel </t>
  </si>
  <si>
    <t xml:space="preserve">Codigo </t>
  </si>
  <si>
    <t>Grado</t>
  </si>
  <si>
    <t>No. Nivel</t>
  </si>
  <si>
    <t>Operativo</t>
  </si>
  <si>
    <t>Asistencial</t>
  </si>
  <si>
    <t>Tecnico</t>
  </si>
  <si>
    <t>Técnico_1</t>
  </si>
  <si>
    <t>Técnico_2</t>
  </si>
  <si>
    <t>Técnico_3</t>
  </si>
  <si>
    <t>Técnico_4</t>
  </si>
  <si>
    <t>Técnico_5</t>
  </si>
  <si>
    <t>Técnico_6</t>
  </si>
  <si>
    <t>Técnico_7</t>
  </si>
  <si>
    <t>Técnico_8</t>
  </si>
  <si>
    <t>Técnico_9</t>
  </si>
  <si>
    <t>Técnico_10</t>
  </si>
  <si>
    <t>Profesional Universitario_6</t>
  </si>
  <si>
    <t>Profesional Universitario_5</t>
  </si>
  <si>
    <t>Profesional Universitario_4</t>
  </si>
  <si>
    <t>Profesional Universitario_3</t>
  </si>
  <si>
    <t>Profesional Universitario_2</t>
  </si>
  <si>
    <t>Profesional Universitario_1</t>
  </si>
  <si>
    <t>Profesional Especializado_8</t>
  </si>
  <si>
    <t>Profesional Especializado_7</t>
  </si>
  <si>
    <t>Auxiliar_10</t>
  </si>
  <si>
    <t>Auxiliar_9</t>
  </si>
  <si>
    <t>Auxiliar_6</t>
  </si>
  <si>
    <t>Auxiliar Administrativo_7</t>
  </si>
  <si>
    <t>Auxiliar Administrativo_4</t>
  </si>
  <si>
    <t>Auxiliar_3</t>
  </si>
  <si>
    <t>Auxiliar Administrativo_2</t>
  </si>
  <si>
    <t>Secretario_5</t>
  </si>
  <si>
    <t>Secretario_1</t>
  </si>
  <si>
    <t>NUMERO DE EMPLEOS (Und)</t>
  </si>
  <si>
    <t>Horas</t>
  </si>
  <si>
    <t>Tiempo Promedio - Tp (Horas)</t>
  </si>
  <si>
    <t>Tiempo Máximo - TM</t>
  </si>
  <si>
    <t>Seg.</t>
  </si>
  <si>
    <t>Min.</t>
  </si>
  <si>
    <t>ACTIVIDAD</t>
  </si>
  <si>
    <t>Rectoría</t>
  </si>
  <si>
    <t>Oficina Asesora de Control Interno</t>
  </si>
  <si>
    <t>Oficina Asesora de Planeación y Control</t>
  </si>
  <si>
    <t>Oficina Asesora de Asuntos Disciplinarios</t>
  </si>
  <si>
    <t>Oficina Asesora de Sistemas</t>
  </si>
  <si>
    <t>Centro de Relaciones Interinstitucionales</t>
  </si>
  <si>
    <t>Vicerrectoría Académica</t>
  </si>
  <si>
    <t>Vice. Acad. Fac. Ingeniería</t>
  </si>
  <si>
    <t>Vice. Acad. Fac. Ciencias y Educación</t>
  </si>
  <si>
    <t>Vice. Acad. Fac. Medio Ambiente y Recursos Naturales</t>
  </si>
  <si>
    <t>Vice. Acad. Fac. Tecnológica</t>
  </si>
  <si>
    <t>Vice. Acad. Fac. Artes (ASAB)</t>
  </si>
  <si>
    <t>Vice. Acad. Bienestar Institucional</t>
  </si>
  <si>
    <t>Vice. Acad. IDEXUD</t>
  </si>
  <si>
    <t>Vice. Acad.  ILUD</t>
  </si>
  <si>
    <t>Vice. Acad. IPAZUD</t>
  </si>
  <si>
    <t>Vice. Acad. IEIE</t>
  </si>
  <si>
    <t>Vice. Acad. Centro de Investigaciones y Desarrollo Científico</t>
  </si>
  <si>
    <t>Vice. Acad. Oficina de Docencia</t>
  </si>
  <si>
    <t>Vice. Acad. Sección Biblioteca</t>
  </si>
  <si>
    <t>Vice. Acad. Sección Publicaciones</t>
  </si>
  <si>
    <t>Vice. Acad. Emisora LAUD</t>
  </si>
  <si>
    <t>Vice. Acad. Red de Datos UDNET</t>
  </si>
  <si>
    <t>Vice. Acad. Autoevalución y Acreditación de Alta Calidad</t>
  </si>
  <si>
    <t>Asesor de Rectoría</t>
  </si>
  <si>
    <t>Secretaría General</t>
  </si>
  <si>
    <t>Oficina Asesora Jurídica</t>
  </si>
  <si>
    <t>Sección de Actas, Archivo y Microfilmación</t>
  </si>
  <si>
    <t>Oficina de Quejas y Reclamos y Atención Al Ciudadano</t>
  </si>
  <si>
    <t>Vicerrectoría Administrativa y Financiera</t>
  </si>
  <si>
    <t>Vice. Adm. División de Recursos Financieros</t>
  </si>
  <si>
    <t>Vice. Adm. Sección de Contabilidad</t>
  </si>
  <si>
    <t>Vice. Adm. Sección de Presupuesto</t>
  </si>
  <si>
    <t>Vice. Adm. Sección de Tesorería</t>
  </si>
  <si>
    <t>Vice. Adm. División de Recursos Físicos</t>
  </si>
  <si>
    <t>Vice. Adm. División de Recursos Humanos</t>
  </si>
  <si>
    <t>Vice. Adm. Sección de Novedades</t>
  </si>
  <si>
    <t>Vice. Adm. Sección de Compras</t>
  </si>
  <si>
    <t>Vice. Adm. Sección de Almacén General e Inventarios</t>
  </si>
  <si>
    <t>NIVEL JERARQUICO ACTUAL</t>
  </si>
  <si>
    <t>NIVEL JERARQUICO PROPUESTO</t>
  </si>
  <si>
    <t>REQUISITOS DEL CARGO PROPUESTO</t>
  </si>
  <si>
    <t>No. PROMEDIO DE VECES QUE SE REALIZA LA ACTIVIDAD EN EL MES</t>
  </si>
  <si>
    <t>DEPENDENCIA</t>
  </si>
  <si>
    <t>DENOMINACION DEL CARGO</t>
  </si>
  <si>
    <t>Tiempo mínimo - Tm</t>
  </si>
  <si>
    <t xml:space="preserve">Horas laborales por día en la Universidad Distrital de Lunes a Viernes </t>
  </si>
  <si>
    <t>Semanas</t>
  </si>
  <si>
    <t>Horario de jornada laboral Universidad Distrital 8 AM a 5PM, 9 Horas Diarias</t>
  </si>
  <si>
    <t>DENOMINACIÓN DEL EMPLEO PROPUESTO</t>
  </si>
  <si>
    <t>NUCLEO BASICO DEL CONOCIMIENTO</t>
  </si>
  <si>
    <t>NUCLEO BASICO DE CONOCIMIENTO</t>
  </si>
  <si>
    <r>
      <t xml:space="preserve">TIEMPO TOTAL
</t>
    </r>
    <r>
      <rPr>
        <sz val="9"/>
        <color theme="0" tint="-0.499984740745262"/>
        <rFont val="Arial"/>
        <family val="2"/>
      </rPr>
      <t>(Horas hombre mensuales por actividad, distribuidas por nivel jerarquico)</t>
    </r>
  </si>
  <si>
    <r>
      <t xml:space="preserve">TOTAL PROMEDIO MENSUAL                     </t>
    </r>
    <r>
      <rPr>
        <sz val="9"/>
        <color theme="0" tint="-0.499984740745262"/>
        <rFont val="Arial"/>
        <family val="2"/>
      </rPr>
      <t>(Horas hombre por actividad)</t>
    </r>
  </si>
  <si>
    <t>#</t>
  </si>
  <si>
    <t>AGRONOMIA</t>
  </si>
  <si>
    <t>ZOOTECNIA</t>
  </si>
  <si>
    <t>MEDICINA VETERINARIA</t>
  </si>
  <si>
    <t>ARTES PLASTICAS, VISUALES Y AFINES</t>
  </si>
  <si>
    <t>OTROS PROGRAMAS ASOCIADOS A BELLAS ARTES</t>
  </si>
  <si>
    <t>MUSICA</t>
  </si>
  <si>
    <t>ARTES REPRESENTATIVAS</t>
  </si>
  <si>
    <t>PUBLICIDAD Y AFINES</t>
  </si>
  <si>
    <t>DISEÑO</t>
  </si>
  <si>
    <t>BACTERIOLOGIA</t>
  </si>
  <si>
    <t>ODONTOLOGIA</t>
  </si>
  <si>
    <t>SALUD PUBLICA</t>
  </si>
  <si>
    <t>OPTOMETRIA, OTROS PROGRAMAS DE CIENCIAS DE LA SALUD</t>
  </si>
  <si>
    <t>NUTRICION Y DIETETICA</t>
  </si>
  <si>
    <t>ENFERMERIA</t>
  </si>
  <si>
    <t>TERAPIAS</t>
  </si>
  <si>
    <t>MEDICINA</t>
  </si>
  <si>
    <t>INSTRUMENTACION QUIRURGICA</t>
  </si>
  <si>
    <t>ANTROPOLOGIA, ARTES LIBERALES</t>
  </si>
  <si>
    <t>GEOGRAFIA, HISTORIA</t>
  </si>
  <si>
    <t>SOCIOLOGIA, TRABAJO SOCIAL Y AFINES</t>
  </si>
  <si>
    <t>FILOSOFIA, TEOLOGIA Y AFINES</t>
  </si>
  <si>
    <t>PSICOLOGIA</t>
  </si>
  <si>
    <t>LENGUAS MODERNAS, LITERATURA, LINGUISTICA Y AFINES</t>
  </si>
  <si>
    <t>FORMACION RELACIONADA CON EL CAMPO MILITAR O POLICIAL</t>
  </si>
  <si>
    <t>BIBLIOTECOLOGIA, OTROS DE CIENCIAS SOCIALES Y HUMANAS</t>
  </si>
  <si>
    <t>COMUNICACIÓN SOCIAL, PERIODISMO Y AFINES</t>
  </si>
  <si>
    <t>DEPORTES, EDUCACION FISICA Y RECREACION</t>
  </si>
  <si>
    <t>DERECHO Y AFINES</t>
  </si>
  <si>
    <t>CIENCIA POLITICA, RELACIONES INTERNACIONALES</t>
  </si>
  <si>
    <t>EDUCACION</t>
  </si>
  <si>
    <t>ADMINISTRACION</t>
  </si>
  <si>
    <t>CONTADURIA PUBLICA</t>
  </si>
  <si>
    <t>ECONOMIA</t>
  </si>
  <si>
    <t>BIOLOGIA, MICROBIOLOGIA Y AFINES</t>
  </si>
  <si>
    <t>FISICA</t>
  </si>
  <si>
    <t>GEOLOGIA, OTROS PROGRAMAS DE CIENCIAS NATURALES</t>
  </si>
  <si>
    <t>QUIMICA Y AFINES</t>
  </si>
  <si>
    <t>MATEMATICAS, ESTADISTICA Y AFINES</t>
  </si>
  <si>
    <t>ARQUITECTURA</t>
  </si>
  <si>
    <t>INGENIERIA AGRONOMICA, PECUARIA Y AFINES</t>
  </si>
  <si>
    <t>INGENIERIA DE MINAS, METALURGIA Y AFINES</t>
  </si>
  <si>
    <t>OTRAS INGENIERIAS</t>
  </si>
  <si>
    <t>INGENIERIA QUIMICA Y AFINES</t>
  </si>
  <si>
    <t>INGENIERIA MECANICA Y AFINES</t>
  </si>
  <si>
    <t>INGENIERIA INDUSTRIAL Y AFINES</t>
  </si>
  <si>
    <t>INGENIERIA ELECTRONICA, TELECOMUNICACIONES Y AFINES</t>
  </si>
  <si>
    <t>INGENIERIA ELECTRICA Y AFINES</t>
  </si>
  <si>
    <t>INGENIERIA DE SISTEMAS, TELEMATICA Y AFINES</t>
  </si>
  <si>
    <t>INGENIERIA CIVIL Y AFINES</t>
  </si>
  <si>
    <t>INGENIERIA AGROINDUSTRIAL, ALIMENTOS Y AFINES</t>
  </si>
  <si>
    <t>INGENIERIA BIOMEDICA Y AFINES</t>
  </si>
  <si>
    <t>INGENIERIA AMBIENTAL, SANITARIA Y AFINES</t>
  </si>
  <si>
    <t>INGENIERIA AGRICOLA, FORESTAL Y AFINES</t>
  </si>
  <si>
    <t>INGENIERIA ADMNISTRATIVA Y AFINES</t>
  </si>
  <si>
    <r>
      <t xml:space="preserve">CONSOLIDADO. NÚMERO TOTAL DE PERSONAL REQUERIDO POR </t>
    </r>
    <r>
      <rPr>
        <b/>
        <sz val="10"/>
        <color rgb="FFFF0000"/>
        <rFont val="Arial"/>
        <family val="2"/>
      </rPr>
      <t>DEPENDENCIA POR NIVE</t>
    </r>
    <r>
      <rPr>
        <b/>
        <sz val="10"/>
        <color theme="1"/>
        <rFont val="Arial"/>
        <family val="2"/>
      </rPr>
      <t>L</t>
    </r>
  </si>
  <si>
    <t xml:space="preserve">Número de horas laborales en la Universidad Distrital (exceptuando aquellos cargos que por su labor requieran las 44 horas máximas) </t>
  </si>
  <si>
    <t>Número de semanas laborales por mes (30/7)</t>
  </si>
  <si>
    <t>Número de horas laborales en la Universidad Distrital  por mes</t>
  </si>
  <si>
    <t>Número de horas laborales en la Universidad Distrital  por semana base de 44 horas máximas</t>
  </si>
  <si>
    <t>Número de horas laborales en la Universidad Distrital  por semana base de 40 horas</t>
  </si>
  <si>
    <t>Descansos semanales durante la jornada (2 de 15 minutos por día, 1 en la Mañana y 1 en la Tarde)</t>
  </si>
  <si>
    <t>Tiempo Mínimo - Tm (Horas)</t>
  </si>
  <si>
    <t>Tiempo Promedio - Tp</t>
  </si>
  <si>
    <t>Número de horas de jormnada laboral en el sector publico semanalmente (Artículo 33 Decreto 1042 de 1978)</t>
  </si>
  <si>
    <t>TABLA DE CALCULO DE JORNADA LABORAL UNIVERSIDAD DISTRITAL FRANCISCO JOSE DE CALDAS</t>
  </si>
  <si>
    <t>SEDE DONDE SE REALIZA LA ACTIVIDAD</t>
  </si>
  <si>
    <t>PROCEDIMIENTO:</t>
  </si>
  <si>
    <t>AGRONOMÍA, VETERINARIA Y AFINES</t>
  </si>
  <si>
    <t>AREA DEL CONOCIMIENTO</t>
  </si>
  <si>
    <t>BELLAS ARTES</t>
  </si>
  <si>
    <t>CIENCIAS DE LA SALUD</t>
  </si>
  <si>
    <t>CIENCIAS SOCIALES Y HUMANAS</t>
  </si>
  <si>
    <t>ECONOMÍA, ADMINISTRACIÓN, CONTADURÍA Y AFINES</t>
  </si>
  <si>
    <t>MATEMÁTICAS Y CIENCIAS NATURALES</t>
  </si>
  <si>
    <t>INGENIERÍA, ARQUITECTURA, URBANISMO Y AFINES</t>
  </si>
  <si>
    <t>CIENCIAS DE LA EDUCACIÓN</t>
  </si>
  <si>
    <t>PERFIL PROFESIONAL</t>
  </si>
  <si>
    <t>ACTIVIDADES ESPECIFICAS</t>
  </si>
  <si>
    <t>Ciencias de la Eduicación</t>
  </si>
  <si>
    <t>Profesional dedicado al estudio del proceso educativo con el fin de conocerlo y perfeccionarlo, propiciando su  innovación y desarrollo.
Su objetivo es encauzar los procesos educativos hacia el descubrimiento de nuevas alternativas pedagógicas, nuevos procesos de enseñanza-aprendizaje. Por ello:
Comprende los fundamentos de la educación desde una perspectiva filosófica, sociológica, antropológica, política, económica, psicológica y biológica.
*Gerencia los procesos de aprendizaje entregando las estrategias de transformación educativa y aprendizajes para dar mayor eficiencia al proceso y hacer posible una educación de calidad y de acuerdo al tiempo que vivimos.
Es promotor y agente de cambio, orientador, investigador, administrador y facilitador de experiencias de aprendizaje.</t>
  </si>
  <si>
    <t>Participa junto a todos los agentes educativos en la definición de políticas educativas de distintos niveles.
Asesora en el Proyecto Educativo Institucional que busca responder a las interrogantes: 
Elabora planes, programas y proyectos para la implementación de las políticas educativas.
Planifica, organiza, conduce y evalúa los sistemas académico-administrativos que dan soporte al proceso educativo.
Lleva a cabo proyectos de investigación y desarrollo de proyectos educativos que respondan a las características de las personas e instituciones atendidas.
Evalúa los procesos educativos, realizando estudios y diagnósticos de problemas en distintas situaciones de la realidad educativa.
Conduce y contribuye en el  debate y elaboración de propuestas de soluciones en materia de educación.
 Define y desarrolla planes de mejoras.
 Diseña, revisa, ajusta y evalúa propuestas *curriculares.
Investiga las *estrategias y *técnicas de intervención educativa en los aspectos pedagógicos, *didácticos, psicosociales, etc. 
Estructura, conduce y evalúa estrategias de aprendizaje y enseñanza que se ajusten a las características de los grupos, tanto en el salón de clase como en la capacitación.
Asesora al profesorado y/o instituciones en la organización, selección, diseño, desarrollo y utilización de los medios y nuevas tecnologías con fines pedagógicos.
Maneja las herramientas tecnológicas disponibles con el objeto de estimular y hacer productivo el aprendizaje y la enseñanza en los diferentes niveles de la educación.
Elabora y optimiza proyectos de Educación a Distancia para lograr un proceso educativo personalizado, haciendo uso de las nuevas tecnologías de información y la comunicación.
Desarrolla planes de  Orientación educacional, Orientación Vocacional y ocupacional.
Desarrolla estrategias de intervención educativa- social para enfrentar la vulnerabilidad social de los alumnos marginados y desfavorecidos.
Atiende aspectos relacionados con los docentes, padres de familia y estudiantes respecto del clima organizacional del establecimiento educativo como también de las relaciones de la institución educativa con la comunidad.
Planifica, ejecuta y evalúa programas de formación, actualización y perfeccionamiento docente.
Interviene en arbitrajes, puntajes y todas aquellas actividades legales del ámbito educativo.
Interviene en los procesos de difusión de la cultura pedagógica.</t>
  </si>
  <si>
    <t>Profesional en busca de tecnologías más eficientes para lograr nuevas fuentes alimenticias, para hacer frente a un crecimiento sostenido de la población mundial, un uso indiscriminado de las aguas, la explotación irracional de los suelos y la aparición de enfermedades en los animales.
Está preparado para crear, administrar y optimizar sistemas de producción agrícola, *pecuaria y *silvícola.  Conoce los factores biológicos que influyen en la producción agrícola y de técnicas y prácticas de cultivo que permiten maximizar el rendimiento y la calidad de la producción, al menor costo y con el menor impacto ambiental.
Esta carrera ofrece salida intermedia como Técnico Agrícola.</t>
  </si>
  <si>
    <t>Elabora planes de desarrollo agrícola y ganadero.
Diseña políticas agropecuarias a nivel local, regional o nacional.
Planifica, gestiona y administra la producción de empresas agrícolas y ganaderas.
Aplica tecnología a los procesos agropecuarios.
Realiza control de calidad en plantas procesadoras de productos agropecuarios.
Realiza control de calidad de procesos agroindustriales.
Elabora, planifica, dirige y evalúa proyectos productivos de desarrollo y de investigación.
Realiza estudios de Innovación Productiva
Realiza estudios de Manejo de Recursos Naturales
Trabaja en experimentación e investigación de cultivos, buscando mejorar el rendimiento agrícola en aspectos como variedad, calidad, rendimiento, rotación de suelos, empleo de fertilizantes y control de enfermedades y plagas.
Realiza pruebas de cultivos en laboratorio, para saber en qué condiciones se vislumbran sus producciones a gran escala , por ejemplo pruebas de germinación y cultivos de semillas de hortalizas y cereales para saber el porcentaje de germinación que tienen; es decir , cuántas semillas, de cien plantadas individualmente en pequeños maceteros, germinaron hasta producir una plantita de pocos centímetros o pruebas para averiguar si la planta es capaz de regenerarse a partir de la extracción de un pedazo de su tallo.
Realiza pruebas de cultivos en invernaderos de producción limitada, donde se puede controlar la temperatura y humedad requeridas para un buen rendimiento.
Resuelve problemas en sanidad de cultivos agrícolas y frutícolas (control de plagas), aplicando ciencia y tecnología.
Estudia zonas de producción para distintos cultivos, fecha de siembra, fecha de cosecha, rendimiento por hectárea, etc.
Hace uso de software que integra información meteorológica para predecir frecuencias de riego, riesgo de heladas, riesgo de ataques de plagas o pestes y otras. 
Entrega asistencia técnica a productores y a empresas agropecuarias.
Diseña planes e *implementa sistemas de producción.
Trabaja en terreno dirigiendo las actividades de producción y supervisando al personal.
Organiza equipos de trabajo.
Dirige y supervisa el desarrollo del plan de producción.
Hace la gestión de venta de la producción.
Participa en la * formulación, evaluación y ejecución de proyectos de inversión.</t>
  </si>
  <si>
    <t>VETERINARIA Y ZOOTECNIA</t>
  </si>
  <si>
    <t>Profesionales con conocimientos científicos y técnicos abocados al mejoramiento de la salud animal, el desarrollo y producción ganadera y la prevención y control de aquellas enfermedades de los animales transmisibles al hombre, aportando a la *Salud Pública.
Además posee conocimientos de tecnología agroalimentaria y de cómo obtener en condiciones óptimas y  económicamente rentables productos de origen animal.
Resuelve problemas prácticos del área, realizando análisis del problema, evaluación de soluciones alternativas, evaluación de sus costos y la toma de decisiones.
La profesión tiene una participación activa en el tema de los recursos naturales, en la conservación y preservación de especies de vida silvestre y factores ecológicos.
Realiza investigación biológica relacionada con áreas específicas de las ciencias veterinarias e incorpora y aplica a la disciplina las últimas innovaciones científicas y tecnológicas.</t>
  </si>
  <si>
    <t>Contribuye al desarrollo de nuevas fuentes de alimentación para la población, considerando los aspectos económicos de los procesos productivos y distributivos del sector.
Proyecta y administra sistemas de explotación y mejoramiento de la producción de animales de interés económico como bovinos, porcinos, aves, ovinos y caprinos.
Formula Programas de salud animal, con el fin de prevenir y erradicar epidemias.
Determina y evalúa las técnicas *diagnósticas, el *pronóstico y las medidas *terapéuticas y *quirúrgicas, así como la aplicación de fármacos, sus indicaciones y contraindicaciones en cada caso de enfermedad de animales.
Lleva el control de la producción animal, inspeccionando el *manejo general de los animales, las condiciones sanitarias en que se encuentran, condiciones de alojamiento, etc.
Supervisa índices de nacimientos, mortalidad, peso, porcentajes de fertilidad, etc., a fin de alcanzar los objetivos de productividad propuestos.
Determina y supervisa las necesidades nutritivas de los animales y las características y valor nutritivo de sus alimentos, como también las técnicas precisas para su correcta alimentación.
Utiliza las bases de la genética en la mejora de razas y aplica mecanismos y métodos de reproducción animal.
Atiende la mantención y mejoramiento del patrimonio *zoosanitario del país, y previene el ingreso de enfermedades animales que pueden afectar la ganadería y la economía nacional.
Diseña y gestiona estrategias y acciones orientadas a la protección de la salud humana en las áreas del control de alimentos, industrias alimentarias y en la prevención y control de *zoonosis y plagas.
Toma la dirección técnica de centros productivos de leche, carne, lana, huevos, peces, etc.
Controla la higiene de la elaboración de alimentos desde la producción primaria hasta el consumidor, cuidando que estén libres de contaminantes potencialmente *patógenos.
Maneja técnicas de evaluación, medidas de control y corrección del impacto que tienen sobre el medio ambiente las industrias de alimentos, mataderos, frigoríficos, industrias farmacéuticas, laboratorios de diagnóstico y actividades agroganaderas con los desechos de origen animal que pueden causar enfermedades en el hombre.
Realiza la certificación de calidad sanitaria y nutricional de productos y alimentos de origen animal de exportación e importación.
Formula y administra planes, programas y acciones orientadas a la protección, recuperación y bienestar de las especies animales tanto de interés económico como afectivo (mascotas) y también de especies silvestres.
Realiza asesoría en el *manejo de animales exóticos, zoológicos, parques, mascotas, animales de recreación y deportes, etc.
Trabaja en protección animal en atención de la fauna silvestre, con énfasis en animales y aves en vías de extinción, para la mantención de la biodiversidad.
Participa activamente en Investigación, tales como:
Investigación de Enfermedades infecciosas y desarrollo de vacunas.
Búsqueda de mejores diagnósticos y medidas terapéuticas para una enfermedad, como enfermedades reproductivas, digestivas, bronco pulmonares, etc.
Identificación de residuos de antibióticos y sulfas en diferentes fluidos y tejidos de origen animal, evitando así su presencia en la carne y la leche.
Desarrollo Ganadero, buscando una mejor selección genética.
Mejoras en la Nutrición y Alimentación Animal.
Investigación de Técnicas de Reproducción como análisis seminal, inseminación artificial, trabajando con métodos científicos y manejando la instrumentación básica disponible para la aplicación de dichos métodos.
Efectos tóxicos de los contaminantes ambientales en animales domésticos y silvestres.</t>
  </si>
  <si>
    <t>RESPONSABLE(S) DEL LEVANTAMIENTO DE LA INFORMACIÓN:</t>
  </si>
  <si>
    <t>INFORMACION GENERAL</t>
  </si>
  <si>
    <t xml:space="preserve">PROCESO: </t>
  </si>
  <si>
    <t>ANALISIS DE TIEMPOS</t>
  </si>
  <si>
    <t>FECHA</t>
  </si>
  <si>
    <t>Día</t>
  </si>
  <si>
    <t>Mes</t>
  </si>
  <si>
    <t>Año</t>
  </si>
  <si>
    <t>Nombre(s)</t>
  </si>
  <si>
    <t>Fecha (dd/mm/aa)</t>
  </si>
  <si>
    <t>Responsable(s) del levantamiento de la información</t>
  </si>
  <si>
    <t>Firma(s)</t>
  </si>
  <si>
    <t>Líder del Proceso</t>
  </si>
  <si>
    <t>ANALISIS DE LA ACTIVIDAD Y PROPUESTA</t>
  </si>
  <si>
    <t>CARGO DEL GESTOR DEL PROCESO:</t>
  </si>
  <si>
    <t>NOMBRE DEL GESTOR DEL PROCESO:</t>
  </si>
  <si>
    <t>NOMBRE DEL LIDER DEL PROCESO:</t>
  </si>
  <si>
    <t>CARGO DEL LIDER DEL PROCESO:</t>
  </si>
  <si>
    <t>INFORMACIÓN BASE DE TIEMPOS</t>
  </si>
  <si>
    <t>Código L:</t>
  </si>
  <si>
    <t>Código #:</t>
  </si>
  <si>
    <t>ASISTENCIAL</t>
  </si>
  <si>
    <t>EJECUTIVO</t>
  </si>
  <si>
    <t>OPERATIVO</t>
  </si>
  <si>
    <t>CONTRATISTA</t>
  </si>
  <si>
    <t>Gestor del Proceso</t>
  </si>
  <si>
    <t>MATRIZ DE LEVANTAMIENTO DE CARGAS LABORALES</t>
  </si>
  <si>
    <t xml:space="preserve">Cuenta con puesto de trabajo en instalaciones de la Universidad
</t>
  </si>
  <si>
    <t xml:space="preserve">Cuenta con Equipo de cómputo de la Universidad
</t>
  </si>
  <si>
    <t>Contratista</t>
  </si>
  <si>
    <t>000</t>
  </si>
  <si>
    <t>Versión: 01</t>
  </si>
  <si>
    <t>Fecha de Aprobación: 30 de marzo de 2017</t>
  </si>
  <si>
    <t>Código: GDTH-IN-002-FR-001</t>
  </si>
  <si>
    <t>Macroproceso: Gestión de Recursos</t>
  </si>
  <si>
    <t>Proceso: Gestión y Desarrollo Del Talento Humano</t>
  </si>
  <si>
    <r>
      <t xml:space="preserve">ACTIVIDAD COMPLEMENTARIA
</t>
    </r>
    <r>
      <rPr>
        <sz val="10"/>
        <rFont val="Calibri"/>
        <family val="2"/>
        <scheme val="minor"/>
      </rPr>
      <t>(Indique con "X" si es una actividad complementaría)</t>
    </r>
  </si>
  <si>
    <r>
      <rPr>
        <b/>
        <sz val="12"/>
        <color theme="1"/>
        <rFont val="Calibri"/>
        <family val="2"/>
        <scheme val="minor"/>
      </rPr>
      <t xml:space="preserve">DENOMINACIÓN DEL EMPLEO </t>
    </r>
    <r>
      <rPr>
        <b/>
        <sz val="10"/>
        <color theme="1"/>
        <rFont val="Calibri"/>
        <family val="2"/>
        <scheme val="minor"/>
      </rPr>
      <t xml:space="preserve">
</t>
    </r>
    <r>
      <rPr>
        <sz val="9"/>
        <color theme="0" tint="-0.499984740745262"/>
        <rFont val="Calibri"/>
        <family val="2"/>
        <scheme val="minor"/>
      </rPr>
      <t xml:space="preserve"> ( Acorde al Manual de Funciones 2002)</t>
    </r>
  </si>
  <si>
    <r>
      <t xml:space="preserve">Tiempo Máximo - TM
</t>
    </r>
    <r>
      <rPr>
        <b/>
        <sz val="9"/>
        <rFont val="Calibri"/>
        <family val="2"/>
        <scheme val="minor"/>
      </rPr>
      <t>(Horas)</t>
    </r>
  </si>
  <si>
    <r>
      <t xml:space="preserve">TIEMPO DE TRABAJO POR ACTIVIDAD 
T
</t>
    </r>
    <r>
      <rPr>
        <b/>
        <sz val="9"/>
        <rFont val="Calibri"/>
        <family val="2"/>
        <scheme val="minor"/>
      </rPr>
      <t>(Horas)</t>
    </r>
  </si>
  <si>
    <r>
      <t xml:space="preserve">Documento de Identidad
</t>
    </r>
    <r>
      <rPr>
        <sz val="10"/>
        <color theme="0" tint="-0.34998626667073579"/>
        <rFont val="Calibri"/>
        <family val="2"/>
        <scheme val="minor"/>
      </rPr>
      <t>(Digite el Número de documento sin puntos, ni comas)</t>
    </r>
  </si>
  <si>
    <r>
      <t xml:space="preserve">NOMBRES, APELLIDOS Y FIRMA DEL ENTREVISTADO
</t>
    </r>
    <r>
      <rPr>
        <sz val="10"/>
        <color theme="0" tint="-0.34998626667073579"/>
        <rFont val="Calibri"/>
        <family val="2"/>
        <scheme val="minor"/>
      </rPr>
      <t>(Escribir Nombres, despues Apellidos y Firmar)</t>
    </r>
  </si>
  <si>
    <r>
      <t xml:space="preserve">ACTIVIDAD SUGERIDA PARA CONTRATISTA
</t>
    </r>
    <r>
      <rPr>
        <sz val="10"/>
        <color theme="0" tint="-0.34998626667073579"/>
        <rFont val="Calibri"/>
        <family val="2"/>
        <scheme val="minor"/>
      </rPr>
      <t>(Marque con una "X" si la actividad corresponde a un contratista)</t>
    </r>
  </si>
  <si>
    <r>
      <rPr>
        <b/>
        <sz val="9"/>
        <rFont val="Calibri"/>
        <family val="2"/>
        <scheme val="minor"/>
      </rPr>
      <t xml:space="preserve">CONTRATISTA </t>
    </r>
    <r>
      <rPr>
        <b/>
        <sz val="10"/>
        <rFont val="Calibri"/>
        <family val="2"/>
        <scheme val="minor"/>
      </rPr>
      <t xml:space="preserve">
</t>
    </r>
    <r>
      <rPr>
        <sz val="10"/>
        <color theme="0" tint="-0.249977111117893"/>
        <rFont val="Calibri"/>
        <family val="2"/>
        <scheme val="minor"/>
      </rPr>
      <t xml:space="preserve">(Marque con una </t>
    </r>
    <r>
      <rPr>
        <b/>
        <sz val="10"/>
        <color theme="0" tint="-0.249977111117893"/>
        <rFont val="Calibri"/>
        <family val="2"/>
        <scheme val="minor"/>
      </rPr>
      <t>"X"</t>
    </r>
    <r>
      <rPr>
        <sz val="10"/>
        <color theme="0" tint="-0.249977111117893"/>
        <rFont val="Calibri"/>
        <family val="2"/>
        <scheme val="minor"/>
      </rPr>
      <t xml:space="preserve"> si la actividad corresponde a un contratista)</t>
    </r>
  </si>
  <si>
    <r>
      <t xml:space="preserve">DENOMINACION DEL CARGO
</t>
    </r>
    <r>
      <rPr>
        <sz val="10"/>
        <color theme="0" tint="-0.34998626667073579"/>
        <rFont val="Calibri"/>
        <family val="2"/>
        <scheme val="minor"/>
      </rPr>
      <t>(Si la actividd es realizada por un contratista mo diligencie esta celda)</t>
    </r>
  </si>
  <si>
    <r>
      <t xml:space="preserve">EXPERIENCIA
</t>
    </r>
    <r>
      <rPr>
        <sz val="9"/>
        <color theme="0" tint="-0.499984740745262"/>
        <rFont val="Calibri"/>
        <family val="2"/>
        <scheme val="minor"/>
      </rPr>
      <t>(Meses)</t>
    </r>
  </si>
  <si>
    <r>
      <rPr>
        <b/>
        <sz val="9"/>
        <rFont val="Calibri"/>
        <family val="2"/>
        <scheme val="minor"/>
      </rPr>
      <t>MODALIDAD DE ESPECIALIZACION</t>
    </r>
    <r>
      <rPr>
        <b/>
        <sz val="10"/>
        <rFont val="Calibri"/>
        <family val="2"/>
        <scheme val="minor"/>
      </rPr>
      <t xml:space="preserve">
</t>
    </r>
    <r>
      <rPr>
        <b/>
        <sz val="9"/>
        <rFont val="Calibri"/>
        <family val="2"/>
        <scheme val="minor"/>
      </rPr>
      <t xml:space="preserve"> </t>
    </r>
    <r>
      <rPr>
        <sz val="9"/>
        <color theme="0" tint="-0.34998626667073579"/>
        <rFont val="Calibri"/>
        <family val="2"/>
        <scheme val="minor"/>
      </rPr>
      <t>(Posgrado, Maestría o Doctorado)</t>
    </r>
  </si>
  <si>
    <t>Actividad Permanente o Esporádica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</si>
</sst>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00"/>
  </numFmts>
  <fonts count="39" x14ac:knownFonts="1">
    <font>
      <sz val="11"/>
      <color theme="1"/>
      <name val="Calibri"/>
      <family val="2"/>
      <scheme val="minor"/>
    </font>
    <font>
      <sz val="11"/>
      <color theme="1"/>
      <name val="Calibri"/>
      <family val="2"/>
      <scheme val="minor"/>
    </font>
    <font>
      <sz val="12"/>
      <color theme="1"/>
      <name val="Calibri"/>
      <family val="2"/>
      <scheme val="minor"/>
    </font>
    <font>
      <sz val="12"/>
      <color indexed="8"/>
      <name val="Calibri"/>
      <family val="2"/>
    </font>
    <font>
      <sz val="10"/>
      <name val="Tahoma"/>
      <family val="2"/>
    </font>
    <font>
      <b/>
      <sz val="11"/>
      <color theme="1"/>
      <name val="Calibri"/>
      <family val="2"/>
      <scheme val="minor"/>
    </font>
    <font>
      <b/>
      <sz val="11"/>
      <color indexed="63"/>
      <name val="Calibri"/>
      <family val="2"/>
    </font>
    <font>
      <sz val="11"/>
      <color theme="1"/>
      <name val="Arial"/>
      <family val="2"/>
    </font>
    <font>
      <b/>
      <sz val="12"/>
      <name val="Arial"/>
      <family val="2"/>
    </font>
    <font>
      <b/>
      <sz val="11"/>
      <name val="Arial"/>
      <family val="2"/>
    </font>
    <font>
      <b/>
      <sz val="10"/>
      <name val="Arial"/>
      <family val="2"/>
    </font>
    <font>
      <b/>
      <sz val="10"/>
      <color theme="1"/>
      <name val="Arial"/>
      <family val="2"/>
    </font>
    <font>
      <sz val="10"/>
      <color theme="1"/>
      <name val="Arial"/>
      <family val="2"/>
    </font>
    <font>
      <sz val="9"/>
      <color theme="0" tint="-0.499984740745262"/>
      <name val="Arial"/>
      <family val="2"/>
    </font>
    <font>
      <b/>
      <sz val="10"/>
      <color rgb="FFFF0000"/>
      <name val="Arial"/>
      <family val="2"/>
    </font>
    <font>
      <sz val="10"/>
      <color rgb="FF000000"/>
      <name val="Arial"/>
      <family val="2"/>
    </font>
    <font>
      <b/>
      <sz val="14"/>
      <color theme="1"/>
      <name val="Arial"/>
      <family val="2"/>
    </font>
    <font>
      <b/>
      <sz val="12"/>
      <color theme="1"/>
      <name val="Arial"/>
      <family val="2"/>
    </font>
    <font>
      <sz val="10"/>
      <name val="Arial"/>
      <family val="2"/>
    </font>
    <font>
      <b/>
      <sz val="11"/>
      <color theme="0" tint="-4.9989318521683403E-2"/>
      <name val="Arial"/>
      <family val="2"/>
    </font>
    <font>
      <b/>
      <sz val="11"/>
      <color theme="0"/>
      <name val="Arial"/>
      <family val="2"/>
    </font>
    <font>
      <b/>
      <sz val="16"/>
      <color theme="1"/>
      <name val="Arial"/>
      <family val="2"/>
    </font>
    <font>
      <b/>
      <sz val="16"/>
      <color theme="1"/>
      <name val="Calibri"/>
      <family val="2"/>
      <scheme val="minor"/>
    </font>
    <font>
      <b/>
      <sz val="12"/>
      <color theme="0"/>
      <name val="Calibri"/>
      <family val="2"/>
      <scheme val="minor"/>
    </font>
    <font>
      <b/>
      <sz val="10"/>
      <name val="Calibri"/>
      <family val="2"/>
      <scheme val="minor"/>
    </font>
    <font>
      <sz val="10"/>
      <name val="Calibri"/>
      <family val="2"/>
      <scheme val="minor"/>
    </font>
    <font>
      <sz val="10"/>
      <color theme="1"/>
      <name val="Calibri"/>
      <family val="2"/>
      <scheme val="minor"/>
    </font>
    <font>
      <b/>
      <sz val="11"/>
      <name val="Calibri"/>
      <family val="2"/>
      <scheme val="minor"/>
    </font>
    <font>
      <b/>
      <sz val="14"/>
      <name val="Calibri"/>
      <family val="2"/>
      <scheme val="minor"/>
    </font>
    <font>
      <b/>
      <sz val="10"/>
      <color theme="1"/>
      <name val="Calibri"/>
      <family val="2"/>
      <scheme val="minor"/>
    </font>
    <font>
      <b/>
      <sz val="12"/>
      <color theme="1"/>
      <name val="Calibri"/>
      <family val="2"/>
      <scheme val="minor"/>
    </font>
    <font>
      <sz val="9"/>
      <color theme="0" tint="-0.499984740745262"/>
      <name val="Calibri"/>
      <family val="2"/>
      <scheme val="minor"/>
    </font>
    <font>
      <b/>
      <sz val="9"/>
      <name val="Calibri"/>
      <family val="2"/>
      <scheme val="minor"/>
    </font>
    <font>
      <sz val="10"/>
      <color theme="0" tint="-0.34998626667073579"/>
      <name val="Calibri"/>
      <family val="2"/>
      <scheme val="minor"/>
    </font>
    <font>
      <sz val="10"/>
      <color theme="0" tint="-0.249977111117893"/>
      <name val="Calibri"/>
      <family val="2"/>
      <scheme val="minor"/>
    </font>
    <font>
      <b/>
      <sz val="10"/>
      <color theme="0" tint="-0.249977111117893"/>
      <name val="Calibri"/>
      <family val="2"/>
      <scheme val="minor"/>
    </font>
    <font>
      <sz val="9"/>
      <color theme="0" tint="-0.34998626667073579"/>
      <name val="Calibri"/>
      <family val="2"/>
      <scheme val="minor"/>
    </font>
    <font>
      <sz val="11"/>
      <name val="Calibri"/>
      <family val="2"/>
      <scheme val="minor"/>
    </font>
    <font>
      <sz val="11"/>
      <color theme="0" tint="-0.34998626667073579"/>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indexed="22"/>
        <bgColor indexed="31"/>
      </patternFill>
    </fill>
    <fill>
      <patternFill patternType="solid">
        <fgColor theme="2" tint="-9.9978637043366805E-2"/>
        <bgColor indexed="64"/>
      </patternFill>
    </fill>
    <fill>
      <patternFill patternType="solid">
        <fgColor theme="6" tint="-0.249977111117893"/>
        <bgColor indexed="64"/>
      </patternFill>
    </fill>
    <fill>
      <patternFill patternType="solid">
        <fgColor theme="2" tint="-0.499984740745262"/>
        <bgColor indexed="64"/>
      </patternFill>
    </fill>
    <fill>
      <patternFill patternType="solid">
        <fgColor theme="4" tint="0.39997558519241921"/>
        <bgColor indexed="64"/>
      </patternFill>
    </fill>
    <fill>
      <patternFill patternType="solid">
        <fgColor rgb="FFFBD4B3"/>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style="dashed">
        <color indexed="64"/>
      </right>
      <top style="dashed">
        <color indexed="64"/>
      </top>
      <bottom style="dashed">
        <color indexed="64"/>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thin">
        <color indexed="64"/>
      </left>
      <right style="medium">
        <color theme="0" tint="-0.34998626667073579"/>
      </right>
      <top style="thin">
        <color indexed="64"/>
      </top>
      <bottom style="thin">
        <color indexed="64"/>
      </bottom>
      <diagonal/>
    </border>
    <border>
      <left/>
      <right style="thin">
        <color indexed="64"/>
      </right>
      <top/>
      <bottom style="thin">
        <color indexed="64"/>
      </bottom>
      <diagonal/>
    </border>
    <border>
      <left style="medium">
        <color theme="0" tint="-0.34998626667073579"/>
      </left>
      <right style="thin">
        <color indexed="64"/>
      </right>
      <top style="medium">
        <color theme="0" tint="-0.34998626667073579"/>
      </top>
      <bottom style="hair">
        <color theme="0" tint="-0.34998626667073579"/>
      </bottom>
      <diagonal/>
    </border>
    <border>
      <left/>
      <right style="thin">
        <color indexed="64"/>
      </right>
      <top style="medium">
        <color theme="0" tint="-0.34998626667073579"/>
      </top>
      <bottom style="hair">
        <color theme="0" tint="-0.34998626667073579"/>
      </bottom>
      <diagonal/>
    </border>
    <border>
      <left style="thin">
        <color indexed="64"/>
      </left>
      <right style="thin">
        <color indexed="64"/>
      </right>
      <top style="medium">
        <color theme="0" tint="-0.34998626667073579"/>
      </top>
      <bottom style="hair">
        <color theme="0" tint="-0.34998626667073579"/>
      </bottom>
      <diagonal/>
    </border>
    <border>
      <left style="thin">
        <color indexed="64"/>
      </left>
      <right style="medium">
        <color theme="0" tint="-0.34998626667073579"/>
      </right>
      <top style="medium">
        <color theme="0" tint="-0.34998626667073579"/>
      </top>
      <bottom style="hair">
        <color theme="0" tint="-0.34998626667073579"/>
      </bottom>
      <diagonal/>
    </border>
    <border>
      <left style="medium">
        <color theme="0" tint="-0.34998626667073579"/>
      </left>
      <right style="thin">
        <color indexed="64"/>
      </right>
      <top style="hair">
        <color theme="0" tint="-0.34998626667073579"/>
      </top>
      <bottom style="hair">
        <color theme="0" tint="-0.34998626667073579"/>
      </bottom>
      <diagonal/>
    </border>
    <border>
      <left style="thin">
        <color indexed="64"/>
      </left>
      <right style="thin">
        <color indexed="64"/>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style="thin">
        <color indexed="64"/>
      </left>
      <right style="medium">
        <color theme="0" tint="-0.34998626667073579"/>
      </right>
      <top style="hair">
        <color theme="0" tint="-0.34998626667073579"/>
      </top>
      <bottom style="hair">
        <color theme="0" tint="-0.34998626667073579"/>
      </bottom>
      <diagonal/>
    </border>
    <border>
      <left style="medium">
        <color theme="0" tint="-0.34998626667073579"/>
      </left>
      <right style="thin">
        <color indexed="64"/>
      </right>
      <top style="hair">
        <color theme="0" tint="-0.34998626667073579"/>
      </top>
      <bottom style="medium">
        <color theme="0" tint="-0.34998626667073579"/>
      </bottom>
      <diagonal/>
    </border>
    <border>
      <left style="thin">
        <color indexed="64"/>
      </left>
      <right style="thin">
        <color indexed="64"/>
      </right>
      <top style="hair">
        <color theme="0" tint="-0.34998626667073579"/>
      </top>
      <bottom style="medium">
        <color theme="0" tint="-0.34998626667073579"/>
      </bottom>
      <diagonal/>
    </border>
    <border>
      <left/>
      <right style="thin">
        <color indexed="64"/>
      </right>
      <top style="hair">
        <color theme="0" tint="-0.34998626667073579"/>
      </top>
      <bottom style="medium">
        <color theme="0" tint="-0.34998626667073579"/>
      </bottom>
      <diagonal/>
    </border>
    <border>
      <left style="thin">
        <color indexed="64"/>
      </left>
      <right style="medium">
        <color theme="0" tint="-0.34998626667073579"/>
      </right>
      <top style="hair">
        <color theme="0" tint="-0.34998626667073579"/>
      </top>
      <bottom style="medium">
        <color theme="0" tint="-0.34998626667073579"/>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style="thin">
        <color indexed="64"/>
      </right>
      <top/>
      <bottom style="hair">
        <color theme="0" tint="-0.34998626667073579"/>
      </bottom>
      <diagonal/>
    </border>
    <border>
      <left style="thin">
        <color indexed="64"/>
      </left>
      <right style="thin">
        <color indexed="64"/>
      </right>
      <top/>
      <bottom style="hair">
        <color theme="0" tint="-0.34998626667073579"/>
      </bottom>
      <diagonal/>
    </border>
    <border>
      <left style="thin">
        <color indexed="64"/>
      </left>
      <right style="medium">
        <color theme="0" tint="-0.34998626667073579"/>
      </right>
      <top/>
      <bottom style="hair">
        <color theme="0" tint="-0.34998626667073579"/>
      </bottom>
      <diagonal/>
    </border>
    <border>
      <left style="medium">
        <color theme="0" tint="-0.34998626667073579"/>
      </left>
      <right/>
      <top style="thin">
        <color indexed="64"/>
      </top>
      <bottom style="hair">
        <color indexed="64"/>
      </bottom>
      <diagonal/>
    </border>
    <border>
      <left/>
      <right style="medium">
        <color theme="0" tint="-0.34998626667073579"/>
      </right>
      <top style="medium">
        <color indexed="64"/>
      </top>
      <bottom style="hair">
        <color indexed="64"/>
      </bottom>
      <diagonal/>
    </border>
    <border>
      <left style="medium">
        <color theme="0" tint="-0.34998626667073579"/>
      </left>
      <right/>
      <top style="hair">
        <color indexed="64"/>
      </top>
      <bottom style="hair">
        <color indexed="64"/>
      </bottom>
      <diagonal/>
    </border>
    <border>
      <left/>
      <right style="medium">
        <color theme="0" tint="-0.34998626667073579"/>
      </right>
      <top style="hair">
        <color indexed="64"/>
      </top>
      <bottom style="thin">
        <color indexed="64"/>
      </bottom>
      <diagonal/>
    </border>
    <border>
      <left/>
      <right style="medium">
        <color theme="0" tint="-0.34998626667073579"/>
      </right>
      <top style="thin">
        <color indexed="64"/>
      </top>
      <bottom style="thin">
        <color indexed="64"/>
      </bottom>
      <diagonal/>
    </border>
    <border>
      <left style="medium">
        <color theme="0" tint="-0.34998626667073579"/>
      </left>
      <right/>
      <top style="hair">
        <color indexed="64"/>
      </top>
      <bottom style="medium">
        <color theme="0" tint="-0.34998626667073579"/>
      </bottom>
      <diagonal/>
    </border>
    <border>
      <left/>
      <right style="thin">
        <color indexed="64"/>
      </right>
      <top style="hair">
        <color indexed="64"/>
      </top>
      <bottom style="medium">
        <color theme="0" tint="-0.34998626667073579"/>
      </bottom>
      <diagonal/>
    </border>
    <border>
      <left style="thin">
        <color indexed="64"/>
      </left>
      <right/>
      <top style="hair">
        <color indexed="64"/>
      </top>
      <bottom style="medium">
        <color theme="0" tint="-0.34998626667073579"/>
      </bottom>
      <diagonal/>
    </border>
    <border>
      <left/>
      <right/>
      <top style="hair">
        <color indexed="64"/>
      </top>
      <bottom style="medium">
        <color theme="0" tint="-0.34998626667073579"/>
      </bottom>
      <diagonal/>
    </border>
    <border>
      <left style="thin">
        <color indexed="64"/>
      </left>
      <right style="hair">
        <color indexed="64"/>
      </right>
      <top style="thin">
        <color indexed="64"/>
      </top>
      <bottom style="medium">
        <color theme="0" tint="-0.34998626667073579"/>
      </bottom>
      <diagonal/>
    </border>
    <border>
      <left style="hair">
        <color indexed="64"/>
      </left>
      <right style="hair">
        <color indexed="64"/>
      </right>
      <top style="thin">
        <color indexed="64"/>
      </top>
      <bottom style="medium">
        <color theme="0" tint="-0.34998626667073579"/>
      </bottom>
      <diagonal/>
    </border>
    <border>
      <left style="hair">
        <color indexed="64"/>
      </left>
      <right style="medium">
        <color theme="0" tint="-0.34998626667073579"/>
      </right>
      <top style="thin">
        <color indexed="64"/>
      </top>
      <bottom style="medium">
        <color theme="0" tint="-0.34998626667073579"/>
      </bottom>
      <diagonal/>
    </border>
    <border>
      <left style="thin">
        <color indexed="64"/>
      </left>
      <right/>
      <top style="medium">
        <color theme="0" tint="-0.34998626667073579"/>
      </top>
      <bottom/>
      <diagonal/>
    </border>
    <border>
      <left style="thin">
        <color indexed="64"/>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style="medium">
        <color theme="0" tint="-0.34998626667073579"/>
      </right>
      <top/>
      <bottom style="medium">
        <color theme="0" tint="-0.34998626667073579"/>
      </bottom>
      <diagonal/>
    </border>
    <border>
      <left style="thin">
        <color theme="1" tint="0.499984740745262"/>
      </left>
      <right style="thin">
        <color theme="1" tint="0.499984740745262"/>
      </right>
      <top style="medium">
        <color theme="1" tint="0.499984740745262"/>
      </top>
      <bottom style="hair">
        <color theme="1" tint="0.499984740745262"/>
      </bottom>
      <diagonal/>
    </border>
    <border>
      <left style="thin">
        <color theme="1" tint="0.499984740745262"/>
      </left>
      <right style="medium">
        <color theme="1" tint="0.499984740745262"/>
      </right>
      <top style="medium">
        <color theme="1" tint="0.499984740745262"/>
      </top>
      <bottom style="hair">
        <color theme="1" tint="0.499984740745262"/>
      </bottom>
      <diagonal/>
    </border>
    <border>
      <left style="thin">
        <color theme="1" tint="0.499984740745262"/>
      </left>
      <right style="thin">
        <color theme="1" tint="0.499984740745262"/>
      </right>
      <top style="hair">
        <color theme="1" tint="0.499984740745262"/>
      </top>
      <bottom style="hair">
        <color theme="1" tint="0.499984740745262"/>
      </bottom>
      <diagonal/>
    </border>
    <border>
      <left style="thin">
        <color theme="1" tint="0.499984740745262"/>
      </left>
      <right style="medium">
        <color theme="1" tint="0.499984740745262"/>
      </right>
      <top style="hair">
        <color theme="1" tint="0.499984740745262"/>
      </top>
      <bottom style="hair">
        <color theme="1" tint="0.499984740745262"/>
      </bottom>
      <diagonal/>
    </border>
    <border>
      <left style="thin">
        <color theme="1" tint="0.499984740745262"/>
      </left>
      <right style="thin">
        <color theme="1" tint="0.499984740745262"/>
      </right>
      <top style="hair">
        <color theme="1" tint="0.499984740745262"/>
      </top>
      <bottom style="medium">
        <color theme="1" tint="0.499984740745262"/>
      </bottom>
      <diagonal/>
    </border>
    <border>
      <left style="thin">
        <color theme="1" tint="0.499984740745262"/>
      </left>
      <right style="medium">
        <color theme="1" tint="0.499984740745262"/>
      </right>
      <top style="hair">
        <color theme="1" tint="0.499984740745262"/>
      </top>
      <bottom style="medium">
        <color theme="1" tint="0.499984740745262"/>
      </bottom>
      <diagonal/>
    </border>
    <border>
      <left style="thin">
        <color indexed="64"/>
      </left>
      <right style="thin">
        <color indexed="64"/>
      </right>
      <top style="medium">
        <color theme="0" tint="-0.34998626667073579"/>
      </top>
      <bottom style="hair">
        <color theme="0" tint="-0.24994659260841701"/>
      </bottom>
      <diagonal/>
    </border>
    <border>
      <left style="thin">
        <color indexed="64"/>
      </left>
      <right style="thin">
        <color indexed="64"/>
      </right>
      <top style="hair">
        <color theme="0" tint="-0.24994659260841701"/>
      </top>
      <bottom style="hair">
        <color theme="0" tint="-0.24994659260841701"/>
      </bottom>
      <diagonal/>
    </border>
    <border>
      <left style="thin">
        <color indexed="64"/>
      </left>
      <right style="thin">
        <color indexed="64"/>
      </right>
      <top style="hair">
        <color theme="0" tint="-0.24994659260841701"/>
      </top>
      <bottom style="medium">
        <color theme="0" tint="-0.34998626667073579"/>
      </bottom>
      <diagonal/>
    </border>
    <border>
      <left/>
      <right style="thin">
        <color theme="1" tint="0.499984740745262"/>
      </right>
      <top style="medium">
        <color theme="1" tint="0.499984740745262"/>
      </top>
      <bottom style="hair">
        <color theme="1" tint="0.499984740745262"/>
      </bottom>
      <diagonal/>
    </border>
    <border>
      <left/>
      <right style="thin">
        <color theme="1" tint="0.499984740745262"/>
      </right>
      <top style="hair">
        <color theme="1" tint="0.499984740745262"/>
      </top>
      <bottom style="hair">
        <color theme="1" tint="0.499984740745262"/>
      </bottom>
      <diagonal/>
    </border>
    <border>
      <left style="medium">
        <color theme="0" tint="-0.34998626667073579"/>
      </left>
      <right style="thin">
        <color theme="0" tint="-0.34998626667073579"/>
      </right>
      <top style="medium">
        <color theme="1" tint="0.499984740745262"/>
      </top>
      <bottom style="hair">
        <color theme="0" tint="-0.24994659260841701"/>
      </bottom>
      <diagonal/>
    </border>
    <border>
      <left style="medium">
        <color theme="0" tint="-0.34998626667073579"/>
      </left>
      <right style="thin">
        <color theme="0" tint="-0.34998626667073579"/>
      </right>
      <top style="hair">
        <color theme="0" tint="-0.24994659260841701"/>
      </top>
      <bottom style="hair">
        <color theme="0" tint="-0.24994659260841701"/>
      </bottom>
      <diagonal/>
    </border>
    <border>
      <left style="medium">
        <color theme="0" tint="-0.34998626667073579"/>
      </left>
      <right style="thin">
        <color theme="0" tint="-0.34998626667073579"/>
      </right>
      <top style="hair">
        <color theme="0" tint="-0.24994659260841701"/>
      </top>
      <bottom style="medium">
        <color theme="0" tint="-0.34998626667073579"/>
      </bottom>
      <diagonal/>
    </border>
    <border>
      <left/>
      <right/>
      <top style="hair">
        <color theme="0" tint="-0.34998626667073579"/>
      </top>
      <bottom/>
      <diagonal/>
    </border>
    <border>
      <left style="medium">
        <color theme="0" tint="-0.34998626667073579"/>
      </left>
      <right/>
      <top style="hair">
        <color theme="0" tint="-0.34998626667073579"/>
      </top>
      <bottom/>
      <diagonal/>
    </border>
    <border>
      <left/>
      <right style="medium">
        <color theme="0" tint="-0.34998626667073579"/>
      </right>
      <top style="hair">
        <color theme="0" tint="-0.34998626667073579"/>
      </top>
      <bottom/>
      <diagonal/>
    </border>
    <border>
      <left style="medium">
        <color theme="0" tint="-0.34998626667073579"/>
      </left>
      <right/>
      <top/>
      <bottom style="thin">
        <color theme="0" tint="-0.34998626667073579"/>
      </bottom>
      <diagonal/>
    </border>
    <border>
      <left/>
      <right style="medium">
        <color theme="0" tint="-0.34998626667073579"/>
      </right>
      <top/>
      <bottom style="thin">
        <color theme="0" tint="-0.34998626667073579"/>
      </bottom>
      <diagonal/>
    </border>
    <border>
      <left style="medium">
        <color theme="0" tint="-0.34998626667073579"/>
      </left>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top style="thin">
        <color theme="0" tint="-0.34998626667073579"/>
      </top>
      <bottom style="medium">
        <color theme="0" tint="-0.34998626667073579"/>
      </bottom>
      <diagonal/>
    </border>
    <border>
      <left/>
      <right/>
      <top style="thin">
        <color theme="0" tint="-0.34998626667073579"/>
      </top>
      <bottom style="medium">
        <color theme="0" tint="-0.34998626667073579"/>
      </bottom>
      <diagonal/>
    </border>
    <border>
      <left/>
      <right style="medium">
        <color theme="0" tint="-0.34998626667073579"/>
      </right>
      <top style="thin">
        <color theme="0" tint="-0.34998626667073579"/>
      </top>
      <bottom style="medium">
        <color theme="0" tint="-0.34998626667073579"/>
      </bottom>
      <diagonal/>
    </border>
    <border>
      <left style="medium">
        <color theme="0" tint="-0.34998626667073579"/>
      </left>
      <right/>
      <top/>
      <bottom style="hair">
        <color theme="0" tint="-0.34998626667073579"/>
      </bottom>
      <diagonal/>
    </border>
    <border>
      <left/>
      <right/>
      <top/>
      <bottom style="hair">
        <color theme="0" tint="-0.34998626667073579"/>
      </bottom>
      <diagonal/>
    </border>
    <border>
      <left/>
      <right style="medium">
        <color theme="0" tint="-0.34998626667073579"/>
      </right>
      <top/>
      <bottom style="hair">
        <color theme="0" tint="-0.34998626667073579"/>
      </bottom>
      <diagonal/>
    </border>
    <border>
      <left style="medium">
        <color theme="0" tint="-0.34998626667073579"/>
      </left>
      <right/>
      <top style="medium">
        <color theme="0" tint="-0.34998626667073579"/>
      </top>
      <bottom style="thin">
        <color theme="0" tint="-0.34998626667073579"/>
      </bottom>
      <diagonal/>
    </border>
    <border>
      <left/>
      <right/>
      <top style="medium">
        <color theme="0" tint="-0.34998626667073579"/>
      </top>
      <bottom style="thin">
        <color theme="0" tint="-0.34998626667073579"/>
      </bottom>
      <diagonal/>
    </border>
    <border>
      <left/>
      <right style="medium">
        <color theme="0" tint="-0.34998626667073579"/>
      </right>
      <top style="medium">
        <color theme="0" tint="-0.34998626667073579"/>
      </top>
      <bottom style="thin">
        <color theme="0" tint="-0.34998626667073579"/>
      </bottom>
      <diagonal/>
    </border>
    <border>
      <left style="thin">
        <color indexed="64"/>
      </left>
      <right/>
      <top/>
      <bottom style="thin">
        <color indexed="64"/>
      </bottom>
      <diagonal/>
    </border>
    <border>
      <left/>
      <right style="thin">
        <color theme="1" tint="0.499984740745262"/>
      </right>
      <top style="hair">
        <color theme="1" tint="0.499984740745262"/>
      </top>
      <bottom style="medium">
        <color theme="0" tint="-0.34998626667073579"/>
      </bottom>
      <diagonal/>
    </border>
    <border>
      <left style="thin">
        <color theme="1" tint="0.499984740745262"/>
      </left>
      <right style="thin">
        <color theme="1" tint="0.499984740745262"/>
      </right>
      <top style="hair">
        <color theme="1" tint="0.499984740745262"/>
      </top>
      <bottom style="medium">
        <color theme="0" tint="-0.3499862666707357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theme="0" tint="-0.34998626667073579"/>
      </top>
      <bottom style="hair">
        <color indexed="64"/>
      </bottom>
      <diagonal/>
    </border>
    <border>
      <left style="thin">
        <color indexed="64"/>
      </left>
      <right style="thin">
        <color indexed="64"/>
      </right>
      <top style="hair">
        <color indexed="64"/>
      </top>
      <bottom style="medium">
        <color theme="0" tint="-0.34998626667073579"/>
      </bottom>
      <diagonal/>
    </border>
  </borders>
  <cellStyleXfs count="8">
    <xf numFmtId="0" fontId="0" fillId="0" borderId="0"/>
    <xf numFmtId="0" fontId="2" fillId="0" borderId="0"/>
    <xf numFmtId="0" fontId="2" fillId="0" borderId="0"/>
    <xf numFmtId="43" fontId="3" fillId="0" borderId="0" applyFont="0" applyFill="0" applyBorder="0" applyAlignment="0" applyProtection="0"/>
    <xf numFmtId="0" fontId="1" fillId="0" borderId="0"/>
    <xf numFmtId="0" fontId="1" fillId="0" borderId="0"/>
    <xf numFmtId="0" fontId="4" fillId="0" borderId="0"/>
    <xf numFmtId="0" fontId="6" fillId="6" borderId="10" applyNumberFormat="0" applyAlignment="0" applyProtection="0"/>
  </cellStyleXfs>
  <cellXfs count="297">
    <xf numFmtId="0" fontId="0" fillId="0" borderId="0" xfId="0"/>
    <xf numFmtId="0" fontId="0" fillId="0" borderId="9" xfId="0" applyBorder="1"/>
    <xf numFmtId="0" fontId="0" fillId="2" borderId="9" xfId="0" applyFill="1" applyBorder="1"/>
    <xf numFmtId="0" fontId="5" fillId="2" borderId="9" xfId="0" applyFont="1" applyFill="1" applyBorder="1"/>
    <xf numFmtId="49" fontId="0" fillId="2" borderId="9" xfId="0" applyNumberFormat="1" applyFill="1" applyBorder="1"/>
    <xf numFmtId="0" fontId="7" fillId="2" borderId="0" xfId="0" applyFont="1" applyFill="1"/>
    <xf numFmtId="0" fontId="9" fillId="2" borderId="0" xfId="1" applyFont="1" applyFill="1" applyAlignment="1">
      <alignment horizontal="center" vertical="center" wrapText="1"/>
    </xf>
    <xf numFmtId="0" fontId="12" fillId="2" borderId="0" xfId="0" applyFont="1" applyFill="1" applyAlignment="1">
      <alignment vertical="center"/>
    </xf>
    <xf numFmtId="0" fontId="12" fillId="2" borderId="0" xfId="0" applyFont="1" applyFill="1"/>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9" fillId="2" borderId="0" xfId="1" applyFont="1" applyFill="1" applyBorder="1" applyAlignment="1">
      <alignment horizontal="center" vertical="center" wrapText="1"/>
    </xf>
    <xf numFmtId="0" fontId="12" fillId="0" borderId="0" xfId="0" applyFont="1"/>
    <xf numFmtId="0" fontId="11" fillId="4" borderId="6" xfId="0" applyFont="1" applyFill="1" applyBorder="1" applyAlignment="1">
      <alignment horizontal="center" vertical="center"/>
    </xf>
    <xf numFmtId="0" fontId="11" fillId="4" borderId="6" xfId="0" applyFont="1" applyFill="1" applyBorder="1" applyAlignment="1">
      <alignment horizontal="center" vertical="center" wrapText="1"/>
    </xf>
    <xf numFmtId="0" fontId="15" fillId="2" borderId="1" xfId="0" applyFont="1" applyFill="1" applyBorder="1" applyAlignment="1">
      <alignment horizontal="center" vertical="center"/>
    </xf>
    <xf numFmtId="0" fontId="11" fillId="5" borderId="5" xfId="0" applyFont="1" applyFill="1" applyBorder="1" applyAlignment="1">
      <alignment horizontal="center" vertical="center"/>
    </xf>
    <xf numFmtId="0" fontId="12" fillId="2" borderId="20" xfId="0" applyFont="1" applyFill="1" applyBorder="1" applyAlignment="1">
      <alignment horizontal="center" vertical="center"/>
    </xf>
    <xf numFmtId="0" fontId="0" fillId="0" borderId="0" xfId="0" applyAlignment="1">
      <alignment vertical="center"/>
    </xf>
    <xf numFmtId="0" fontId="12" fillId="0" borderId="11" xfId="0" applyFont="1" applyBorder="1"/>
    <xf numFmtId="0" fontId="12" fillId="0" borderId="28" xfId="0" applyFont="1" applyBorder="1"/>
    <xf numFmtId="0" fontId="12" fillId="0" borderId="29" xfId="0" applyFont="1" applyBorder="1"/>
    <xf numFmtId="0" fontId="12" fillId="0" borderId="13" xfId="0" applyFont="1" applyBorder="1"/>
    <xf numFmtId="0" fontId="16" fillId="0" borderId="13" xfId="0" applyFont="1" applyBorder="1" applyAlignment="1">
      <alignment horizontal="center"/>
    </xf>
    <xf numFmtId="0" fontId="16" fillId="0" borderId="13" xfId="0" applyFont="1" applyBorder="1" applyAlignment="1">
      <alignment horizontal="center" vertical="center"/>
    </xf>
    <xf numFmtId="0" fontId="5" fillId="0" borderId="13" xfId="0" applyFont="1" applyBorder="1" applyAlignment="1">
      <alignment horizontal="center" vertical="center"/>
    </xf>
    <xf numFmtId="0" fontId="0" fillId="0" borderId="0" xfId="0" applyAlignment="1">
      <alignment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7" fillId="2" borderId="0" xfId="0" applyFont="1" applyFill="1" applyBorder="1"/>
    <xf numFmtId="0" fontId="8" fillId="2" borderId="0" xfId="1" applyFont="1" applyFill="1" applyBorder="1" applyAlignment="1">
      <alignment vertical="center" wrapText="1"/>
    </xf>
    <xf numFmtId="0" fontId="9" fillId="2" borderId="0" xfId="1" applyFont="1" applyFill="1" applyBorder="1" applyAlignment="1">
      <alignment vertical="center" wrapText="1"/>
    </xf>
    <xf numFmtId="0" fontId="8" fillId="2" borderId="0" xfId="1" applyFont="1" applyFill="1" applyBorder="1" applyAlignment="1">
      <alignment horizontal="left" vertical="center" wrapText="1"/>
    </xf>
    <xf numFmtId="0" fontId="12" fillId="2" borderId="0" xfId="0" applyFont="1" applyFill="1" applyBorder="1" applyAlignment="1">
      <alignment horizontal="center" vertical="center" wrapText="1"/>
    </xf>
    <xf numFmtId="0" fontId="12" fillId="2" borderId="0" xfId="0" applyFont="1" applyFill="1" applyBorder="1" applyAlignment="1">
      <alignment horizontal="center" vertical="center"/>
    </xf>
    <xf numFmtId="0" fontId="12" fillId="2" borderId="0" xfId="0" applyFont="1" applyFill="1" applyBorder="1"/>
    <xf numFmtId="0" fontId="9" fillId="2" borderId="0" xfId="1" applyFont="1" applyFill="1" applyBorder="1" applyAlignment="1">
      <alignment horizontal="center" vertical="center" wrapText="1"/>
    </xf>
    <xf numFmtId="0" fontId="9" fillId="2" borderId="0" xfId="1" applyFont="1" applyFill="1" applyBorder="1" applyAlignment="1">
      <alignment horizontal="center" vertical="center" wrapText="1"/>
    </xf>
    <xf numFmtId="2" fontId="10" fillId="2" borderId="0" xfId="2" applyNumberFormat="1" applyFont="1" applyFill="1" applyBorder="1" applyAlignment="1">
      <alignment horizontal="center" vertical="center" wrapText="1"/>
    </xf>
    <xf numFmtId="0" fontId="21" fillId="2" borderId="0" xfId="0" applyFont="1" applyFill="1" applyAlignment="1">
      <alignment horizontal="center" vertical="center"/>
    </xf>
    <xf numFmtId="0" fontId="12" fillId="2" borderId="95" xfId="0" applyFont="1" applyFill="1" applyBorder="1" applyAlignment="1">
      <alignment horizontal="center" vertical="center"/>
    </xf>
    <xf numFmtId="0" fontId="12" fillId="2" borderId="96" xfId="0" applyFont="1" applyFill="1" applyBorder="1" applyAlignment="1">
      <alignment horizontal="center" vertical="center"/>
    </xf>
    <xf numFmtId="0" fontId="12" fillId="2" borderId="97" xfId="0" applyFont="1" applyFill="1" applyBorder="1" applyAlignment="1">
      <alignment horizontal="center" vertical="center"/>
    </xf>
    <xf numFmtId="0" fontId="12" fillId="2" borderId="98" xfId="0" applyFont="1" applyFill="1" applyBorder="1" applyAlignment="1">
      <alignment horizontal="center" vertical="center"/>
    </xf>
    <xf numFmtId="0" fontId="12" fillId="2" borderId="99" xfId="0" applyFont="1" applyFill="1" applyBorder="1" applyAlignment="1">
      <alignment horizontal="center" vertical="center"/>
    </xf>
    <xf numFmtId="0" fontId="12" fillId="2" borderId="100" xfId="0" applyFont="1" applyFill="1" applyBorder="1" applyAlignment="1">
      <alignment horizontal="center" vertical="center"/>
    </xf>
    <xf numFmtId="164" fontId="18" fillId="11" borderId="48" xfId="2" applyNumberFormat="1" applyFont="1" applyFill="1" applyBorder="1" applyAlignment="1">
      <alignment horizontal="center" vertical="center" textRotation="90" wrapText="1"/>
    </xf>
    <xf numFmtId="0" fontId="20" fillId="2" borderId="0" xfId="1" applyFont="1" applyFill="1" applyBorder="1" applyAlignment="1">
      <alignment vertical="center" wrapText="1"/>
    </xf>
    <xf numFmtId="0" fontId="20" fillId="2" borderId="92" xfId="1" applyFont="1" applyFill="1" applyBorder="1" applyAlignment="1">
      <alignment vertical="center" wrapText="1"/>
    </xf>
    <xf numFmtId="0" fontId="9" fillId="2" borderId="12" xfId="1" applyFont="1" applyFill="1" applyBorder="1" applyAlignment="1">
      <alignment vertical="center" wrapText="1"/>
    </xf>
    <xf numFmtId="0" fontId="9" fillId="2" borderId="30" xfId="1" applyFont="1" applyFill="1" applyBorder="1" applyAlignment="1">
      <alignment vertical="center" wrapText="1"/>
    </xf>
    <xf numFmtId="0" fontId="9" fillId="2" borderId="31" xfId="1" applyFont="1" applyFill="1" applyBorder="1" applyAlignment="1">
      <alignment vertical="center" wrapText="1"/>
    </xf>
    <xf numFmtId="0" fontId="0" fillId="2" borderId="0" xfId="0" applyFill="1"/>
    <xf numFmtId="0" fontId="0" fillId="2" borderId="9" xfId="0" quotePrefix="1" applyFill="1" applyBorder="1"/>
    <xf numFmtId="0" fontId="7" fillId="2" borderId="0" xfId="0" applyFont="1" applyFill="1" applyBorder="1" applyAlignment="1"/>
    <xf numFmtId="0" fontId="7" fillId="2" borderId="129" xfId="0" applyFont="1" applyFill="1" applyBorder="1" applyAlignment="1">
      <alignment horizontal="center"/>
    </xf>
    <xf numFmtId="0" fontId="7" fillId="2" borderId="45" xfId="0" applyFont="1" applyFill="1" applyBorder="1" applyAlignment="1">
      <alignment horizontal="center"/>
    </xf>
    <xf numFmtId="0" fontId="7" fillId="2" borderId="125" xfId="0" applyFont="1" applyFill="1" applyBorder="1" applyAlignment="1">
      <alignment horizontal="center"/>
    </xf>
    <xf numFmtId="0" fontId="22" fillId="2" borderId="0" xfId="0" applyFont="1" applyFill="1" applyAlignment="1">
      <alignment horizontal="center" vertical="center"/>
    </xf>
    <xf numFmtId="0" fontId="0" fillId="2" borderId="0" xfId="0" applyFont="1" applyFill="1"/>
    <xf numFmtId="0" fontId="24" fillId="4" borderId="30" xfId="1" applyFont="1" applyFill="1" applyBorder="1" applyAlignment="1">
      <alignment horizontal="left" vertical="center"/>
    </xf>
    <xf numFmtId="0" fontId="27" fillId="2" borderId="0" xfId="1" applyFont="1" applyFill="1" applyAlignment="1">
      <alignment horizontal="center" vertical="center" wrapText="1"/>
    </xf>
    <xf numFmtId="0" fontId="24" fillId="4" borderId="1" xfId="1" applyFont="1" applyFill="1" applyBorder="1" applyAlignment="1">
      <alignment horizontal="left" vertical="center"/>
    </xf>
    <xf numFmtId="0" fontId="24" fillId="4" borderId="1" xfId="1" applyFont="1" applyFill="1" applyBorder="1" applyAlignment="1">
      <alignment horizontal="center" vertical="center"/>
    </xf>
    <xf numFmtId="0" fontId="24" fillId="4" borderId="59" xfId="1" applyFont="1" applyFill="1" applyBorder="1" applyAlignment="1">
      <alignment horizontal="center" vertical="center"/>
    </xf>
    <xf numFmtId="0" fontId="26" fillId="2" borderId="87" xfId="0" applyFont="1" applyFill="1" applyBorder="1" applyAlignment="1" applyProtection="1">
      <alignment horizontal="center" vertical="center"/>
      <protection locked="0"/>
    </xf>
    <xf numFmtId="0" fontId="26" fillId="2" borderId="88" xfId="0" applyFont="1" applyFill="1" applyBorder="1" applyAlignment="1" applyProtection="1">
      <alignment horizontal="center" vertical="center"/>
      <protection locked="0"/>
    </xf>
    <xf numFmtId="0" fontId="26" fillId="2" borderId="89" xfId="0" applyFont="1" applyFill="1" applyBorder="1" applyAlignment="1" applyProtection="1">
      <alignment horizontal="center" vertical="center"/>
      <protection locked="0"/>
    </xf>
    <xf numFmtId="0" fontId="24" fillId="4" borderId="90" xfId="1" applyFont="1" applyFill="1" applyBorder="1" applyAlignment="1">
      <alignment vertical="center"/>
    </xf>
    <xf numFmtId="0" fontId="24" fillId="4" borderId="57" xfId="1" applyFont="1" applyFill="1" applyBorder="1" applyAlignment="1">
      <alignment vertical="center"/>
    </xf>
    <xf numFmtId="0" fontId="24" fillId="4" borderId="58" xfId="1" applyFont="1" applyFill="1" applyBorder="1" applyAlignment="1">
      <alignment vertical="center"/>
    </xf>
    <xf numFmtId="0" fontId="24" fillId="4" borderId="91" xfId="1" applyFont="1" applyFill="1" applyBorder="1" applyAlignment="1">
      <alignment vertical="center"/>
    </xf>
    <xf numFmtId="0" fontId="24" fillId="4" borderId="92" xfId="1" applyFont="1" applyFill="1" applyBorder="1" applyAlignment="1">
      <alignment vertical="center"/>
    </xf>
    <xf numFmtId="0" fontId="24" fillId="4" borderId="93" xfId="1" applyFont="1" applyFill="1" applyBorder="1" applyAlignment="1">
      <alignment vertical="center"/>
    </xf>
    <xf numFmtId="2" fontId="24" fillId="2" borderId="0" xfId="2" applyNumberFormat="1" applyFont="1" applyFill="1" applyBorder="1" applyAlignment="1">
      <alignment horizontal="center" vertical="center" wrapText="1"/>
    </xf>
    <xf numFmtId="0" fontId="24" fillId="4" borderId="55" xfId="2" applyFont="1" applyFill="1" applyBorder="1" applyAlignment="1">
      <alignment horizontal="center" vertical="top" wrapText="1"/>
    </xf>
    <xf numFmtId="0" fontId="24" fillId="4" borderId="139" xfId="2" applyFont="1" applyFill="1" applyBorder="1" applyAlignment="1">
      <alignment horizontal="center" vertical="center" wrapText="1"/>
    </xf>
    <xf numFmtId="0" fontId="24" fillId="4" borderId="55" xfId="2" applyFont="1" applyFill="1" applyBorder="1" applyAlignment="1">
      <alignment horizontal="center" vertical="center" wrapText="1"/>
    </xf>
    <xf numFmtId="0" fontId="24" fillId="7" borderId="55" xfId="2" applyFont="1" applyFill="1" applyBorder="1" applyAlignment="1">
      <alignment horizontal="center" vertical="center" wrapText="1"/>
    </xf>
    <xf numFmtId="0" fontId="29" fillId="5" borderId="48" xfId="0" applyFont="1" applyFill="1" applyBorder="1" applyAlignment="1">
      <alignment horizontal="center" vertical="center" wrapText="1"/>
    </xf>
    <xf numFmtId="0" fontId="24" fillId="5" borderId="48" xfId="2" applyFont="1" applyFill="1" applyBorder="1" applyAlignment="1">
      <alignment horizontal="center" vertical="center" wrapText="1"/>
    </xf>
    <xf numFmtId="0" fontId="26" fillId="2" borderId="61" xfId="0" applyFont="1" applyFill="1" applyBorder="1" applyAlignment="1">
      <alignment horizontal="center" vertical="center"/>
    </xf>
    <xf numFmtId="0" fontId="26" fillId="2" borderId="62" xfId="0" applyNumberFormat="1" applyFont="1" applyFill="1" applyBorder="1" applyAlignment="1" applyProtection="1">
      <alignment horizontal="center" vertical="center" wrapText="1"/>
      <protection locked="0"/>
    </xf>
    <xf numFmtId="0" fontId="26" fillId="2" borderId="101" xfId="0" applyFont="1" applyFill="1" applyBorder="1" applyAlignment="1" applyProtection="1">
      <alignment horizontal="center" vertical="center"/>
      <protection locked="0"/>
    </xf>
    <xf numFmtId="0" fontId="26" fillId="2" borderId="63" xfId="0" applyFont="1" applyFill="1" applyBorder="1" applyAlignment="1" applyProtection="1">
      <alignment horizontal="center" vertical="center" wrapText="1"/>
      <protection locked="0"/>
    </xf>
    <xf numFmtId="0" fontId="1" fillId="2" borderId="63" xfId="0" applyFont="1" applyFill="1" applyBorder="1" applyAlignment="1" applyProtection="1">
      <alignment horizontal="center" vertical="center"/>
      <protection locked="0"/>
    </xf>
    <xf numFmtId="0" fontId="26" fillId="2" borderId="63" xfId="0" applyFont="1" applyFill="1" applyBorder="1" applyAlignment="1" applyProtection="1">
      <alignment horizontal="center" vertical="center"/>
      <protection locked="0"/>
    </xf>
    <xf numFmtId="0" fontId="26" fillId="2" borderId="63" xfId="0" applyFont="1" applyFill="1" applyBorder="1" applyAlignment="1" applyProtection="1">
      <alignment horizontal="center" vertical="center"/>
    </xf>
    <xf numFmtId="0" fontId="26" fillId="2" borderId="141" xfId="0" applyFont="1" applyFill="1" applyBorder="1" applyAlignment="1" applyProtection="1">
      <alignment horizontal="center" vertical="center" wrapText="1"/>
      <protection locked="0"/>
    </xf>
    <xf numFmtId="0" fontId="26" fillId="2" borderId="63" xfId="0" applyFont="1" applyFill="1" applyBorder="1" applyAlignment="1">
      <alignment horizontal="center" vertical="center" wrapText="1"/>
    </xf>
    <xf numFmtId="0" fontId="26" fillId="2" borderId="63" xfId="0" applyFont="1" applyFill="1" applyBorder="1" applyAlignment="1">
      <alignment horizontal="center" vertical="center"/>
    </xf>
    <xf numFmtId="0" fontId="26" fillId="2" borderId="64" xfId="0" applyFont="1" applyFill="1" applyBorder="1" applyAlignment="1" applyProtection="1">
      <alignment horizontal="center" vertical="center"/>
      <protection locked="0"/>
    </xf>
    <xf numFmtId="0" fontId="26" fillId="2" borderId="0" xfId="0" applyFont="1" applyFill="1" applyBorder="1" applyAlignment="1">
      <alignment horizontal="center" vertical="center" wrapText="1"/>
    </xf>
    <xf numFmtId="0" fontId="26" fillId="2" borderId="75" xfId="0" applyFont="1" applyFill="1" applyBorder="1" applyAlignment="1" applyProtection="1">
      <alignment horizontal="center" vertical="center" wrapText="1"/>
      <protection locked="0"/>
    </xf>
    <xf numFmtId="0" fontId="26" fillId="2" borderId="76" xfId="0" applyFont="1" applyFill="1" applyBorder="1" applyAlignment="1" applyProtection="1">
      <alignment horizontal="center" vertical="center" wrapText="1"/>
      <protection locked="0"/>
    </xf>
    <xf numFmtId="0" fontId="26" fillId="2" borderId="76" xfId="0" applyFont="1" applyFill="1" applyBorder="1" applyAlignment="1">
      <alignment horizontal="center" vertical="center" wrapText="1"/>
    </xf>
    <xf numFmtId="0" fontId="26" fillId="2" borderId="76" xfId="0" applyFont="1" applyFill="1" applyBorder="1" applyAlignment="1">
      <alignment horizontal="center" vertical="center"/>
    </xf>
    <xf numFmtId="0" fontId="26" fillId="2" borderId="77" xfId="0" applyFont="1" applyFill="1" applyBorder="1" applyAlignment="1" applyProtection="1">
      <alignment horizontal="center" vertical="center" wrapText="1"/>
      <protection locked="0"/>
    </xf>
    <xf numFmtId="0" fontId="26" fillId="2" borderId="106" xfId="0" applyFont="1" applyFill="1" applyBorder="1" applyAlignment="1" applyProtection="1">
      <alignment horizontal="center" vertical="center"/>
      <protection locked="0"/>
    </xf>
    <xf numFmtId="0" fontId="26" fillId="2" borderId="104" xfId="0" applyFont="1" applyFill="1" applyBorder="1" applyAlignment="1" applyProtection="1">
      <alignment horizontal="center" vertical="center" wrapText="1"/>
      <protection locked="0"/>
    </xf>
    <xf numFmtId="0" fontId="26" fillId="2" borderId="95" xfId="0" applyFont="1" applyFill="1" applyBorder="1" applyAlignment="1" applyProtection="1">
      <alignment horizontal="center" vertical="center"/>
      <protection locked="0"/>
    </xf>
    <xf numFmtId="0" fontId="37" fillId="2" borderId="95" xfId="1" applyFont="1" applyFill="1" applyBorder="1" applyAlignment="1" applyProtection="1">
      <alignment horizontal="center" vertical="center" wrapText="1"/>
      <protection locked="0"/>
    </xf>
    <xf numFmtId="0" fontId="26" fillId="2" borderId="95" xfId="0" applyFont="1" applyFill="1" applyBorder="1" applyAlignment="1" applyProtection="1">
      <alignment horizontal="center" vertical="center" wrapText="1"/>
      <protection locked="0"/>
    </xf>
    <xf numFmtId="0" fontId="26" fillId="2" borderId="65" xfId="0" applyFont="1" applyFill="1" applyBorder="1" applyAlignment="1">
      <alignment horizontal="center" vertical="center"/>
    </xf>
    <xf numFmtId="0" fontId="26" fillId="2" borderId="66" xfId="0" applyNumberFormat="1" applyFont="1" applyFill="1" applyBorder="1" applyAlignment="1" applyProtection="1">
      <alignment horizontal="center" vertical="center" wrapText="1"/>
      <protection locked="0"/>
    </xf>
    <xf numFmtId="0" fontId="26" fillId="2" borderId="67" xfId="0" applyNumberFormat="1" applyFont="1" applyFill="1" applyBorder="1" applyAlignment="1" applyProtection="1">
      <alignment horizontal="center" vertical="center" wrapText="1"/>
      <protection locked="0"/>
    </xf>
    <xf numFmtId="0" fontId="26" fillId="2" borderId="102" xfId="0" applyFont="1" applyFill="1" applyBorder="1" applyAlignment="1" applyProtection="1">
      <alignment horizontal="center" vertical="center"/>
      <protection locked="0"/>
    </xf>
    <xf numFmtId="0" fontId="26" fillId="2" borderId="66" xfId="0" applyFont="1" applyFill="1" applyBorder="1" applyAlignment="1" applyProtection="1">
      <alignment horizontal="center" vertical="center" wrapText="1"/>
      <protection locked="0"/>
    </xf>
    <xf numFmtId="0" fontId="1" fillId="2" borderId="66" xfId="0" applyFont="1" applyFill="1" applyBorder="1" applyAlignment="1" applyProtection="1">
      <alignment horizontal="center" vertical="center"/>
      <protection locked="0"/>
    </xf>
    <xf numFmtId="0" fontId="26" fillId="2" borderId="66" xfId="0" applyFont="1" applyFill="1" applyBorder="1" applyAlignment="1" applyProtection="1">
      <alignment horizontal="center" vertical="center"/>
      <protection locked="0"/>
    </xf>
    <xf numFmtId="0" fontId="26" fillId="2" borderId="66" xfId="0" applyFont="1" applyFill="1" applyBorder="1" applyAlignment="1" applyProtection="1">
      <alignment horizontal="center" vertical="center"/>
    </xf>
    <xf numFmtId="0" fontId="26" fillId="2" borderId="140" xfId="0" applyFont="1" applyFill="1" applyBorder="1" applyAlignment="1" applyProtection="1">
      <alignment horizontal="center" vertical="center" wrapText="1"/>
      <protection locked="0"/>
    </xf>
    <xf numFmtId="0" fontId="26" fillId="2" borderId="66" xfId="0" applyFont="1" applyFill="1" applyBorder="1" applyAlignment="1">
      <alignment horizontal="center" vertical="center" wrapText="1"/>
    </xf>
    <xf numFmtId="0" fontId="26" fillId="2" borderId="66" xfId="0" applyFont="1" applyFill="1" applyBorder="1" applyAlignment="1">
      <alignment horizontal="center" vertical="center"/>
    </xf>
    <xf numFmtId="0" fontId="26" fillId="2" borderId="68" xfId="0" applyFont="1" applyFill="1" applyBorder="1" applyAlignment="1" applyProtection="1">
      <alignment horizontal="center" vertical="center"/>
      <protection locked="0"/>
    </xf>
    <xf numFmtId="0" fontId="26" fillId="2" borderId="65" xfId="0" applyFont="1" applyFill="1" applyBorder="1" applyAlignment="1" applyProtection="1">
      <alignment horizontal="center" vertical="center" wrapText="1"/>
      <protection locked="0"/>
    </xf>
    <xf numFmtId="0" fontId="26" fillId="2" borderId="68" xfId="0" applyFont="1" applyFill="1" applyBorder="1" applyAlignment="1" applyProtection="1">
      <alignment horizontal="center" vertical="center" wrapText="1"/>
      <protection locked="0"/>
    </xf>
    <xf numFmtId="0" fontId="26" fillId="2" borderId="107" xfId="0" applyFont="1" applyFill="1" applyBorder="1" applyAlignment="1" applyProtection="1">
      <alignment horizontal="center" vertical="center"/>
      <protection locked="0"/>
    </xf>
    <xf numFmtId="0" fontId="26" fillId="2" borderId="105" xfId="0" applyFont="1" applyFill="1" applyBorder="1" applyAlignment="1" applyProtection="1">
      <alignment horizontal="center" vertical="center" wrapText="1"/>
      <protection locked="0"/>
    </xf>
    <xf numFmtId="0" fontId="26" fillId="2" borderId="97" xfId="0" applyFont="1" applyFill="1" applyBorder="1" applyAlignment="1" applyProtection="1">
      <alignment horizontal="center" vertical="center"/>
      <protection locked="0"/>
    </xf>
    <xf numFmtId="0" fontId="37" fillId="2" borderId="97" xfId="1" applyFont="1" applyFill="1" applyBorder="1" applyAlignment="1" applyProtection="1">
      <alignment horizontal="center" vertical="center" wrapText="1"/>
      <protection locked="0"/>
    </xf>
    <xf numFmtId="0" fontId="26" fillId="2" borderId="97" xfId="0" applyFont="1" applyFill="1" applyBorder="1" applyAlignment="1" applyProtection="1">
      <alignment horizontal="center" vertical="center" wrapText="1"/>
      <protection locked="0"/>
    </xf>
    <xf numFmtId="0" fontId="26" fillId="2" borderId="70" xfId="0" applyNumberFormat="1" applyFont="1" applyFill="1" applyBorder="1" applyAlignment="1" applyProtection="1">
      <alignment horizontal="center" vertical="center" wrapText="1"/>
      <protection locked="0"/>
    </xf>
    <xf numFmtId="0" fontId="26" fillId="2" borderId="71" xfId="0" applyNumberFormat="1" applyFont="1" applyFill="1" applyBorder="1" applyAlignment="1" applyProtection="1">
      <alignment horizontal="center" vertical="center" wrapText="1"/>
      <protection locked="0"/>
    </xf>
    <xf numFmtId="0" fontId="26" fillId="2" borderId="103" xfId="0" applyFont="1" applyFill="1" applyBorder="1" applyAlignment="1" applyProtection="1">
      <alignment horizontal="center" vertical="center"/>
      <protection locked="0"/>
    </xf>
    <xf numFmtId="0" fontId="26" fillId="2" borderId="70" xfId="0" applyFont="1" applyFill="1" applyBorder="1" applyAlignment="1" applyProtection="1">
      <alignment horizontal="center" vertical="center" wrapText="1"/>
      <protection locked="0"/>
    </xf>
    <xf numFmtId="0" fontId="1" fillId="2" borderId="70" xfId="0" applyFont="1" applyFill="1" applyBorder="1" applyAlignment="1" applyProtection="1">
      <alignment horizontal="center" vertical="center"/>
      <protection locked="0"/>
    </xf>
    <xf numFmtId="0" fontId="26" fillId="2" borderId="70" xfId="0" applyFont="1" applyFill="1" applyBorder="1" applyAlignment="1" applyProtection="1">
      <alignment horizontal="center" vertical="center"/>
      <protection locked="0"/>
    </xf>
    <xf numFmtId="0" fontId="26" fillId="2" borderId="70" xfId="0" applyFont="1" applyFill="1" applyBorder="1" applyAlignment="1" applyProtection="1">
      <alignment horizontal="center" vertical="center"/>
    </xf>
    <xf numFmtId="0" fontId="26" fillId="2" borderId="142" xfId="0" applyFont="1" applyFill="1" applyBorder="1" applyAlignment="1" applyProtection="1">
      <alignment horizontal="center" vertical="center" wrapText="1"/>
      <protection locked="0"/>
    </xf>
    <xf numFmtId="0" fontId="26" fillId="2" borderId="70" xfId="0" applyFont="1" applyFill="1" applyBorder="1" applyAlignment="1">
      <alignment horizontal="center" vertical="center" wrapText="1"/>
    </xf>
    <xf numFmtId="0" fontId="26" fillId="2" borderId="70" xfId="0" applyFont="1" applyFill="1" applyBorder="1" applyAlignment="1">
      <alignment horizontal="center" vertical="center"/>
    </xf>
    <xf numFmtId="0" fontId="26" fillId="2" borderId="72" xfId="0" applyFont="1" applyFill="1" applyBorder="1" applyAlignment="1" applyProtection="1">
      <alignment horizontal="center" vertical="center"/>
      <protection locked="0"/>
    </xf>
    <xf numFmtId="0" fontId="26" fillId="2" borderId="69" xfId="0" applyFont="1" applyFill="1" applyBorder="1" applyAlignment="1" applyProtection="1">
      <alignment horizontal="center" vertical="center" wrapText="1"/>
      <protection locked="0"/>
    </xf>
    <xf numFmtId="0" fontId="26" fillId="2" borderId="72" xfId="0" applyFont="1" applyFill="1" applyBorder="1" applyAlignment="1" applyProtection="1">
      <alignment horizontal="center" vertical="center" wrapText="1"/>
      <protection locked="0"/>
    </xf>
    <xf numFmtId="0" fontId="26" fillId="2" borderId="108" xfId="0" applyFont="1" applyFill="1" applyBorder="1" applyAlignment="1" applyProtection="1">
      <alignment horizontal="center" vertical="center"/>
      <protection locked="0"/>
    </xf>
    <xf numFmtId="0" fontId="26" fillId="2" borderId="126" xfId="0" applyFont="1" applyFill="1" applyBorder="1" applyAlignment="1" applyProtection="1">
      <alignment horizontal="center" vertical="center" wrapText="1"/>
      <protection locked="0"/>
    </xf>
    <xf numFmtId="0" fontId="26" fillId="2" borderId="127" xfId="0" applyFont="1" applyFill="1" applyBorder="1" applyAlignment="1" applyProtection="1">
      <alignment horizontal="center" vertical="center"/>
      <protection locked="0"/>
    </xf>
    <xf numFmtId="0" fontId="37" fillId="2" borderId="127" xfId="1" applyFont="1" applyFill="1" applyBorder="1" applyAlignment="1" applyProtection="1">
      <alignment horizontal="center" vertical="center" wrapText="1"/>
      <protection locked="0"/>
    </xf>
    <xf numFmtId="0" fontId="26" fillId="2" borderId="127" xfId="0" applyFont="1" applyFill="1" applyBorder="1" applyAlignment="1" applyProtection="1">
      <alignment horizontal="center" vertical="center" wrapText="1"/>
      <protection locked="0"/>
    </xf>
    <xf numFmtId="0" fontId="26" fillId="2" borderId="0" xfId="0" applyFont="1" applyFill="1" applyBorder="1" applyAlignment="1">
      <alignment vertical="center"/>
    </xf>
    <xf numFmtId="0" fontId="26" fillId="2" borderId="0" xfId="0" applyNumberFormat="1" applyFont="1" applyFill="1" applyBorder="1" applyAlignment="1">
      <alignment horizontal="center" vertical="center" wrapText="1"/>
    </xf>
    <xf numFmtId="0" fontId="1" fillId="2" borderId="0" xfId="0" applyFont="1" applyFill="1" applyBorder="1" applyAlignment="1">
      <alignment horizontal="center" vertical="center"/>
    </xf>
    <xf numFmtId="0" fontId="26" fillId="2" borderId="0" xfId="0" applyFont="1" applyFill="1" applyBorder="1" applyAlignment="1">
      <alignment horizontal="center" vertical="center"/>
    </xf>
    <xf numFmtId="0" fontId="27" fillId="2" borderId="0" xfId="1" applyFont="1" applyFill="1" applyBorder="1" applyAlignment="1">
      <alignment horizontal="center" vertical="center" wrapText="1"/>
    </xf>
    <xf numFmtId="0" fontId="1" fillId="2" borderId="0" xfId="0" applyFont="1" applyFill="1"/>
    <xf numFmtId="0" fontId="1" fillId="2" borderId="0" xfId="0" applyFont="1" applyFill="1" applyBorder="1"/>
    <xf numFmtId="0" fontId="7" fillId="2" borderId="128" xfId="0" applyFont="1" applyFill="1" applyBorder="1" applyAlignment="1">
      <alignment horizontal="center"/>
    </xf>
    <xf numFmtId="0" fontId="7" fillId="2" borderId="133" xfId="0" applyFont="1" applyFill="1" applyBorder="1" applyAlignment="1">
      <alignment horizontal="center" vertical="center"/>
    </xf>
    <xf numFmtId="0" fontId="7" fillId="2" borderId="134" xfId="0" applyFont="1" applyFill="1" applyBorder="1" applyAlignment="1">
      <alignment horizontal="center" vertical="center"/>
    </xf>
    <xf numFmtId="0" fontId="7" fillId="2" borderId="135" xfId="0" applyFont="1" applyFill="1" applyBorder="1" applyAlignment="1">
      <alignment horizontal="center" vertical="center"/>
    </xf>
    <xf numFmtId="0" fontId="16" fillId="2" borderId="128" xfId="0" applyFont="1" applyFill="1" applyBorder="1" applyAlignment="1">
      <alignment horizontal="center"/>
    </xf>
    <xf numFmtId="0" fontId="7" fillId="2" borderId="128" xfId="0" applyFont="1" applyFill="1" applyBorder="1" applyAlignment="1">
      <alignment horizontal="center" vertical="center"/>
    </xf>
    <xf numFmtId="0" fontId="12" fillId="2" borderId="19"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24" fillId="4" borderId="55" xfId="2" applyFont="1" applyFill="1" applyBorder="1" applyAlignment="1">
      <alignment horizontal="center" vertical="center" wrapText="1"/>
    </xf>
    <xf numFmtId="0" fontId="24" fillId="4" borderId="139" xfId="2" applyFont="1" applyFill="1" applyBorder="1" applyAlignment="1">
      <alignment horizontal="center" vertical="center" wrapText="1"/>
    </xf>
    <xf numFmtId="0" fontId="24" fillId="4" borderId="94" xfId="2"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24" fillId="7" borderId="55" xfId="2" applyFont="1" applyFill="1" applyBorder="1" applyAlignment="1">
      <alignment horizontal="center" vertical="center" wrapText="1"/>
    </xf>
    <xf numFmtId="0" fontId="24" fillId="5" borderId="48" xfId="2" applyFont="1" applyFill="1" applyBorder="1" applyAlignment="1">
      <alignment horizontal="center" vertical="center" wrapText="1"/>
    </xf>
    <xf numFmtId="0" fontId="29" fillId="5" borderId="48" xfId="0" applyFont="1" applyFill="1" applyBorder="1" applyAlignment="1">
      <alignment horizontal="center" vertical="center" wrapText="1"/>
    </xf>
    <xf numFmtId="2" fontId="24" fillId="7" borderId="55" xfId="2" applyNumberFormat="1" applyFont="1" applyFill="1" applyBorder="1" applyAlignment="1">
      <alignment horizontal="center" vertical="center" wrapText="1"/>
    </xf>
    <xf numFmtId="2" fontId="24" fillId="4" borderId="94" xfId="2" applyNumberFormat="1" applyFont="1" applyFill="1" applyBorder="1" applyAlignment="1">
      <alignment horizontal="center" vertical="center" wrapText="1"/>
    </xf>
    <xf numFmtId="2" fontId="24" fillId="4" borderId="55" xfId="2" applyNumberFormat="1"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0" fillId="11" borderId="48" xfId="2" applyFont="1" applyFill="1" applyBorder="1" applyAlignment="1">
      <alignment horizontal="center" vertical="center" wrapText="1"/>
    </xf>
    <xf numFmtId="164" fontId="10" fillId="11" borderId="48" xfId="2" applyNumberFormat="1" applyFont="1" applyFill="1" applyBorder="1" applyAlignment="1">
      <alignment horizontal="center" vertical="center" wrapText="1"/>
    </xf>
    <xf numFmtId="0" fontId="19" fillId="9" borderId="56" xfId="1" applyFont="1" applyFill="1" applyBorder="1" applyAlignment="1">
      <alignment horizontal="center" vertical="center" wrapText="1"/>
    </xf>
    <xf numFmtId="0" fontId="19" fillId="9" borderId="57" xfId="1" applyFont="1" applyFill="1" applyBorder="1" applyAlignment="1">
      <alignment horizontal="center" vertical="center" wrapText="1"/>
    </xf>
    <xf numFmtId="0" fontId="19" fillId="9" borderId="58" xfId="1" applyFont="1" applyFill="1" applyBorder="1" applyAlignment="1">
      <alignment horizontal="center" vertical="center" wrapText="1"/>
    </xf>
    <xf numFmtId="0" fontId="19" fillId="9" borderId="73" xfId="1" applyFont="1" applyFill="1" applyBorder="1" applyAlignment="1">
      <alignment horizontal="center" vertical="center" wrapText="1"/>
    </xf>
    <xf numFmtId="0" fontId="19" fillId="9" borderId="0" xfId="1" applyFont="1" applyFill="1" applyBorder="1" applyAlignment="1">
      <alignment horizontal="center" vertical="center" wrapText="1"/>
    </xf>
    <xf numFmtId="0" fontId="19" fillId="9" borderId="74" xfId="1" applyFont="1" applyFill="1" applyBorder="1" applyAlignment="1">
      <alignment horizontal="center" vertical="center" wrapText="1"/>
    </xf>
    <xf numFmtId="0" fontId="19" fillId="8" borderId="49" xfId="1" applyFont="1" applyFill="1" applyBorder="1" applyAlignment="1">
      <alignment horizontal="center" vertical="center" wrapText="1"/>
    </xf>
    <xf numFmtId="0" fontId="19" fillId="8" borderId="50" xfId="1" applyFont="1" applyFill="1" applyBorder="1" applyAlignment="1">
      <alignment horizontal="center" vertical="center" wrapText="1"/>
    </xf>
    <xf numFmtId="0" fontId="19" fillId="8" borderId="51" xfId="1" applyFont="1" applyFill="1" applyBorder="1" applyAlignment="1">
      <alignment horizontal="center" vertical="center" wrapText="1"/>
    </xf>
    <xf numFmtId="0" fontId="19" fillId="8" borderId="52" xfId="1" applyFont="1" applyFill="1" applyBorder="1" applyAlignment="1">
      <alignment horizontal="center" vertical="center" wrapText="1"/>
    </xf>
    <xf numFmtId="0" fontId="19" fillId="8" borderId="53" xfId="1" applyFont="1" applyFill="1" applyBorder="1" applyAlignment="1">
      <alignment horizontal="center" vertical="center" wrapText="1"/>
    </xf>
    <xf numFmtId="0" fontId="19" fillId="8" borderId="54" xfId="1" applyFont="1" applyFill="1" applyBorder="1" applyAlignment="1">
      <alignment horizontal="center" vertical="center" wrapText="1"/>
    </xf>
    <xf numFmtId="0" fontId="9" fillId="2" borderId="44" xfId="1" applyFont="1" applyFill="1" applyBorder="1" applyAlignment="1">
      <alignment horizontal="center" vertical="center" wrapText="1"/>
    </xf>
    <xf numFmtId="0" fontId="9" fillId="2" borderId="32" xfId="1" applyFont="1" applyFill="1" applyBorder="1" applyAlignment="1">
      <alignment horizontal="center" vertical="center" wrapText="1"/>
    </xf>
    <xf numFmtId="0" fontId="9" fillId="2" borderId="33" xfId="1" applyFont="1" applyFill="1" applyBorder="1" applyAlignment="1">
      <alignment horizontal="center" vertical="center" wrapText="1"/>
    </xf>
    <xf numFmtId="0" fontId="9" fillId="2" borderId="125" xfId="1" applyFont="1" applyFill="1" applyBorder="1" applyAlignment="1">
      <alignment horizontal="center" vertical="center" wrapText="1"/>
    </xf>
    <xf numFmtId="0" fontId="9" fillId="2" borderId="12" xfId="1" applyFont="1" applyFill="1" applyBorder="1" applyAlignment="1">
      <alignment horizontal="center" vertical="center" wrapText="1"/>
    </xf>
    <xf numFmtId="0" fontId="9" fillId="2" borderId="60" xfId="1"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26" fillId="2" borderId="66" xfId="0" applyFont="1" applyFill="1" applyBorder="1" applyAlignment="1" applyProtection="1">
      <alignment horizontal="center" vertical="center"/>
      <protection locked="0"/>
    </xf>
    <xf numFmtId="0" fontId="28" fillId="4" borderId="55" xfId="2" applyFont="1" applyFill="1" applyBorder="1" applyAlignment="1">
      <alignment horizontal="center" vertical="center" wrapText="1"/>
    </xf>
    <xf numFmtId="0" fontId="24" fillId="4" borderId="80" xfId="1" applyFont="1" applyFill="1" applyBorder="1" applyAlignment="1">
      <alignment horizontal="left" vertical="center" wrapText="1"/>
    </xf>
    <xf numFmtId="0" fontId="24" fillId="4" borderId="40" xfId="1" applyFont="1" applyFill="1" applyBorder="1" applyAlignment="1">
      <alignment horizontal="left" vertical="center" wrapText="1"/>
    </xf>
    <xf numFmtId="0" fontId="24" fillId="4" borderId="41" xfId="1" applyFont="1" applyFill="1" applyBorder="1" applyAlignment="1">
      <alignment horizontal="left" vertical="center" wrapText="1"/>
    </xf>
    <xf numFmtId="0" fontId="20" fillId="10" borderId="0" xfId="1" applyFont="1" applyFill="1" applyBorder="1" applyAlignment="1">
      <alignment horizontal="center" vertical="center" wrapText="1"/>
    </xf>
    <xf numFmtId="0" fontId="20" fillId="10" borderId="92" xfId="1" applyFont="1" applyFill="1" applyBorder="1" applyAlignment="1">
      <alignment horizontal="center" vertical="center" wrapText="1"/>
    </xf>
    <xf numFmtId="0" fontId="24" fillId="4" borderId="56" xfId="2" applyFont="1" applyFill="1" applyBorder="1" applyAlignment="1">
      <alignment horizontal="center" vertical="top" wrapText="1"/>
    </xf>
    <xf numFmtId="0" fontId="24" fillId="4" borderId="58" xfId="2" applyFont="1" applyFill="1" applyBorder="1" applyAlignment="1">
      <alignment horizontal="center" vertical="top" wrapText="1"/>
    </xf>
    <xf numFmtId="0" fontId="29" fillId="4" borderId="136" xfId="0" applyFont="1" applyFill="1" applyBorder="1" applyAlignment="1">
      <alignment horizontal="center" vertical="center" wrapText="1"/>
    </xf>
    <xf numFmtId="0" fontId="29" fillId="4" borderId="137" xfId="0" applyFont="1" applyFill="1" applyBorder="1" applyAlignment="1">
      <alignment horizontal="center" vertical="center" wrapText="1"/>
    </xf>
    <xf numFmtId="0" fontId="29" fillId="4" borderId="138" xfId="0" applyFont="1" applyFill="1" applyBorder="1" applyAlignment="1">
      <alignment horizontal="center" vertical="center" wrapText="1"/>
    </xf>
    <xf numFmtId="0" fontId="25" fillId="2" borderId="85" xfId="1" applyFont="1" applyFill="1" applyBorder="1" applyAlignment="1" applyProtection="1">
      <alignment horizontal="center" vertical="center" wrapText="1"/>
      <protection locked="0"/>
    </xf>
    <xf numFmtId="0" fontId="25" fillId="2" borderId="86" xfId="1" applyFont="1" applyFill="1" applyBorder="1" applyAlignment="1" applyProtection="1">
      <alignment horizontal="center" vertical="center" wrapText="1"/>
      <protection locked="0"/>
    </xf>
    <xf numFmtId="0" fontId="25" fillId="2" borderId="84" xfId="1" applyFont="1" applyFill="1" applyBorder="1" applyAlignment="1" applyProtection="1">
      <alignment horizontal="center" vertical="center" wrapText="1"/>
      <protection locked="0"/>
    </xf>
    <xf numFmtId="0" fontId="24" fillId="4" borderId="83" xfId="1" applyFont="1" applyFill="1" applyBorder="1" applyAlignment="1">
      <alignment horizontal="left" vertical="center" wrapText="1"/>
    </xf>
    <xf numFmtId="0" fontId="24" fillId="4" borderId="86" xfId="1" applyFont="1" applyFill="1" applyBorder="1" applyAlignment="1">
      <alignment horizontal="left" vertical="center" wrapText="1"/>
    </xf>
    <xf numFmtId="0" fontId="24" fillId="4" borderId="84" xfId="1" applyFont="1" applyFill="1" applyBorder="1" applyAlignment="1">
      <alignment horizontal="left" vertical="center" wrapText="1"/>
    </xf>
    <xf numFmtId="0" fontId="25" fillId="2" borderId="39" xfId="1" applyFont="1" applyFill="1" applyBorder="1" applyAlignment="1" applyProtection="1">
      <alignment horizontal="center" vertical="center" wrapText="1"/>
      <protection locked="0"/>
    </xf>
    <xf numFmtId="0" fontId="25" fillId="2" borderId="40" xfId="1" applyFont="1" applyFill="1" applyBorder="1" applyAlignment="1" applyProtection="1">
      <alignment horizontal="center" vertical="center" wrapText="1"/>
      <protection locked="0"/>
    </xf>
    <xf numFmtId="0" fontId="25" fillId="2" borderId="41" xfId="1" applyFont="1" applyFill="1" applyBorder="1" applyAlignment="1" applyProtection="1">
      <alignment horizontal="center" vertical="center" wrapText="1"/>
      <protection locked="0"/>
    </xf>
    <xf numFmtId="0" fontId="38" fillId="2" borderId="116" xfId="0" applyFont="1" applyFill="1" applyBorder="1" applyAlignment="1">
      <alignment horizontal="left" vertical="center"/>
    </xf>
    <xf numFmtId="0" fontId="38" fillId="2" borderId="117" xfId="0" applyFont="1" applyFill="1" applyBorder="1" applyAlignment="1">
      <alignment horizontal="left" vertical="center"/>
    </xf>
    <xf numFmtId="0" fontId="38" fillId="2" borderId="118" xfId="0" applyFont="1" applyFill="1" applyBorder="1" applyAlignment="1">
      <alignment horizontal="left" vertical="center"/>
    </xf>
    <xf numFmtId="0" fontId="37" fillId="2" borderId="122" xfId="0" applyFont="1" applyFill="1" applyBorder="1" applyAlignment="1">
      <alignment horizontal="center" vertical="center"/>
    </xf>
    <xf numFmtId="0" fontId="37" fillId="2" borderId="123" xfId="0" applyFont="1" applyFill="1" applyBorder="1" applyAlignment="1">
      <alignment horizontal="center" vertical="center"/>
    </xf>
    <xf numFmtId="0" fontId="37" fillId="2" borderId="124" xfId="0" applyFont="1" applyFill="1" applyBorder="1" applyAlignment="1">
      <alignment horizontal="center" vertical="center"/>
    </xf>
    <xf numFmtId="0" fontId="38" fillId="2" borderId="114" xfId="0" applyFont="1" applyFill="1" applyBorder="1" applyAlignment="1">
      <alignment horizontal="left" vertical="top"/>
    </xf>
    <xf numFmtId="0" fontId="38" fillId="2" borderId="34" xfId="0" applyFont="1" applyFill="1" applyBorder="1" applyAlignment="1">
      <alignment horizontal="left" vertical="top"/>
    </xf>
    <xf numFmtId="0" fontId="38" fillId="2" borderId="115" xfId="0" applyFont="1" applyFill="1" applyBorder="1" applyAlignment="1">
      <alignment horizontal="left" vertical="top"/>
    </xf>
    <xf numFmtId="0" fontId="38" fillId="2" borderId="114" xfId="0" applyFont="1" applyFill="1" applyBorder="1" applyAlignment="1">
      <alignment horizontal="left" vertical="center"/>
    </xf>
    <xf numFmtId="0" fontId="38" fillId="2" borderId="34" xfId="0" applyFont="1" applyFill="1" applyBorder="1" applyAlignment="1">
      <alignment horizontal="left" vertical="center"/>
    </xf>
    <xf numFmtId="0" fontId="38" fillId="2" borderId="115" xfId="0" applyFont="1" applyFill="1" applyBorder="1" applyAlignment="1">
      <alignment horizontal="left" vertical="center"/>
    </xf>
    <xf numFmtId="0" fontId="38" fillId="2" borderId="73" xfId="0" applyFont="1" applyFill="1" applyBorder="1" applyAlignment="1">
      <alignment horizontal="left" vertical="top"/>
    </xf>
    <xf numFmtId="0" fontId="38" fillId="2" borderId="0" xfId="0" applyFont="1" applyFill="1" applyBorder="1" applyAlignment="1">
      <alignment horizontal="left" vertical="top"/>
    </xf>
    <xf numFmtId="0" fontId="38" fillId="2" borderId="74" xfId="0" applyFont="1" applyFill="1" applyBorder="1" applyAlignment="1">
      <alignment horizontal="left" vertical="top"/>
    </xf>
    <xf numFmtId="0" fontId="38" fillId="2" borderId="112" xfId="0" applyFont="1" applyFill="1" applyBorder="1" applyAlignment="1">
      <alignment horizontal="left" vertical="top"/>
    </xf>
    <xf numFmtId="0" fontId="38" fillId="2" borderId="35" xfId="0" applyFont="1" applyFill="1" applyBorder="1" applyAlignment="1">
      <alignment horizontal="left" vertical="top"/>
    </xf>
    <xf numFmtId="0" fontId="38" fillId="2" borderId="113" xfId="0" applyFont="1" applyFill="1" applyBorder="1" applyAlignment="1">
      <alignment horizontal="left" vertical="top"/>
    </xf>
    <xf numFmtId="0" fontId="38" fillId="2" borderId="119" xfId="0" applyFont="1" applyFill="1" applyBorder="1" applyAlignment="1">
      <alignment horizontal="left" vertical="top"/>
    </xf>
    <xf numFmtId="0" fontId="38" fillId="2" borderId="120" xfId="0" applyFont="1" applyFill="1" applyBorder="1" applyAlignment="1">
      <alignment horizontal="left" vertical="top"/>
    </xf>
    <xf numFmtId="0" fontId="38" fillId="2" borderId="121" xfId="0" applyFont="1" applyFill="1" applyBorder="1" applyAlignment="1">
      <alignment horizontal="left" vertical="top"/>
    </xf>
    <xf numFmtId="0" fontId="38" fillId="2" borderId="110" xfId="0" applyFont="1" applyFill="1" applyBorder="1" applyAlignment="1">
      <alignment horizontal="left" vertical="top"/>
    </xf>
    <xf numFmtId="0" fontId="38" fillId="2" borderId="109" xfId="0" applyFont="1" applyFill="1" applyBorder="1" applyAlignment="1">
      <alignment horizontal="left" vertical="top"/>
    </xf>
    <xf numFmtId="0" fontId="38" fillId="2" borderId="111" xfId="0" applyFont="1" applyFill="1" applyBorder="1" applyAlignment="1">
      <alignment horizontal="left" vertical="top"/>
    </xf>
    <xf numFmtId="0" fontId="38" fillId="2" borderId="114" xfId="0" applyFont="1" applyFill="1" applyBorder="1" applyAlignment="1">
      <alignment horizontal="left"/>
    </xf>
    <xf numFmtId="0" fontId="38" fillId="2" borderId="34" xfId="0" applyFont="1" applyFill="1" applyBorder="1" applyAlignment="1">
      <alignment horizontal="left"/>
    </xf>
    <xf numFmtId="0" fontId="38" fillId="2" borderId="115" xfId="0" applyFont="1" applyFill="1" applyBorder="1" applyAlignment="1">
      <alignment horizontal="left"/>
    </xf>
    <xf numFmtId="0" fontId="38" fillId="2" borderId="116" xfId="0" applyFont="1" applyFill="1" applyBorder="1" applyAlignment="1">
      <alignment horizontal="left"/>
    </xf>
    <xf numFmtId="0" fontId="38" fillId="2" borderId="117" xfId="0" applyFont="1" applyFill="1" applyBorder="1" applyAlignment="1">
      <alignment horizontal="left"/>
    </xf>
    <xf numFmtId="0" fontId="38" fillId="2" borderId="118" xfId="0" applyFont="1" applyFill="1" applyBorder="1" applyAlignment="1">
      <alignment horizontal="left"/>
    </xf>
    <xf numFmtId="0" fontId="26" fillId="2" borderId="42" xfId="0" applyFont="1" applyFill="1" applyBorder="1" applyAlignment="1" applyProtection="1">
      <alignment horizontal="center" vertical="center"/>
      <protection locked="0"/>
    </xf>
    <xf numFmtId="0" fontId="26" fillId="2" borderId="79" xfId="0" applyFont="1" applyFill="1" applyBorder="1" applyAlignment="1" applyProtection="1">
      <alignment horizontal="center" vertical="center"/>
      <protection locked="0"/>
    </xf>
    <xf numFmtId="0" fontId="26" fillId="2" borderId="43" xfId="0" applyFont="1" applyFill="1" applyBorder="1" applyAlignment="1" applyProtection="1">
      <alignment horizontal="center" vertical="center"/>
      <protection locked="0"/>
    </xf>
    <xf numFmtId="0" fontId="26" fillId="2" borderId="81" xfId="0" applyFont="1" applyFill="1" applyBorder="1" applyAlignment="1" applyProtection="1">
      <alignment horizontal="center" vertical="center"/>
      <protection locked="0"/>
    </xf>
    <xf numFmtId="0" fontId="24" fillId="4" borderId="133" xfId="1" applyFont="1" applyFill="1" applyBorder="1" applyAlignment="1">
      <alignment horizontal="center" vertical="center"/>
    </xf>
    <xf numFmtId="0" fontId="24" fillId="4" borderId="134" xfId="1" applyFont="1" applyFill="1" applyBorder="1" applyAlignment="1">
      <alignment horizontal="center" vertical="center"/>
    </xf>
    <xf numFmtId="0" fontId="24" fillId="4" borderId="82" xfId="1" applyFont="1" applyFill="1" applyBorder="1" applyAlignment="1">
      <alignment horizontal="center" vertical="center"/>
    </xf>
    <xf numFmtId="0" fontId="0" fillId="2" borderId="130" xfId="0" applyFont="1" applyFill="1" applyBorder="1" applyAlignment="1">
      <alignment horizontal="center"/>
    </xf>
    <xf numFmtId="0" fontId="0" fillId="2" borderId="131" xfId="0" applyFont="1" applyFill="1" applyBorder="1" applyAlignment="1">
      <alignment horizontal="center"/>
    </xf>
    <xf numFmtId="0" fontId="0" fillId="2" borderId="132" xfId="0" applyFont="1" applyFill="1" applyBorder="1" applyAlignment="1">
      <alignment horizontal="center"/>
    </xf>
    <xf numFmtId="0" fontId="0" fillId="2" borderId="45" xfId="0" applyFont="1" applyFill="1" applyBorder="1" applyAlignment="1">
      <alignment horizontal="center"/>
    </xf>
    <xf numFmtId="0" fontId="0" fillId="2" borderId="0" xfId="0" applyFont="1" applyFill="1" applyBorder="1" applyAlignment="1">
      <alignment horizontal="center"/>
    </xf>
    <xf numFmtId="0" fontId="0" fillId="2" borderId="46" xfId="0" applyFont="1" applyFill="1" applyBorder="1" applyAlignment="1">
      <alignment horizontal="center"/>
    </xf>
    <xf numFmtId="0" fontId="0" fillId="2" borderId="125" xfId="0" applyFont="1" applyFill="1" applyBorder="1" applyAlignment="1">
      <alignment horizontal="center"/>
    </xf>
    <xf numFmtId="0" fontId="0" fillId="2" borderId="12" xfId="0" applyFont="1" applyFill="1" applyBorder="1" applyAlignment="1">
      <alignment horizontal="center"/>
    </xf>
    <xf numFmtId="0" fontId="0" fillId="2" borderId="60" xfId="0" applyFont="1" applyFill="1" applyBorder="1" applyAlignment="1">
      <alignment horizontal="center"/>
    </xf>
    <xf numFmtId="0" fontId="7" fillId="2" borderId="129" xfId="0" applyFont="1" applyFill="1" applyBorder="1" applyAlignment="1">
      <alignment horizontal="center"/>
    </xf>
    <xf numFmtId="0" fontId="7" fillId="2" borderId="47" xfId="0" applyFont="1" applyFill="1" applyBorder="1" applyAlignment="1">
      <alignment horizontal="center"/>
    </xf>
    <xf numFmtId="0" fontId="7" fillId="2" borderId="31" xfId="0" applyFont="1" applyFill="1" applyBorder="1" applyAlignment="1">
      <alignment horizontal="center"/>
    </xf>
    <xf numFmtId="0" fontId="26" fillId="2" borderId="63" xfId="0" applyFont="1" applyFill="1" applyBorder="1" applyAlignment="1" applyProtection="1">
      <alignment horizontal="center" vertical="center"/>
      <protection locked="0"/>
    </xf>
    <xf numFmtId="0" fontId="37" fillId="2" borderId="122" xfId="0" applyFont="1" applyFill="1" applyBorder="1" applyAlignment="1">
      <alignment horizontal="center" vertical="center" wrapText="1"/>
    </xf>
    <xf numFmtId="0" fontId="37" fillId="2" borderId="123" xfId="0" applyFont="1" applyFill="1" applyBorder="1" applyAlignment="1">
      <alignment horizontal="center" vertical="center" wrapText="1"/>
    </xf>
    <xf numFmtId="0" fontId="37" fillId="2" borderId="124" xfId="0" applyFont="1" applyFill="1" applyBorder="1" applyAlignment="1">
      <alignment horizontal="center" vertical="center" wrapText="1"/>
    </xf>
    <xf numFmtId="0" fontId="24" fillId="4" borderId="78" xfId="1" applyFont="1" applyFill="1" applyBorder="1" applyAlignment="1">
      <alignment horizontal="left" vertical="center"/>
    </xf>
    <xf numFmtId="0" fontId="24" fillId="4" borderId="37" xfId="1" applyFont="1" applyFill="1" applyBorder="1" applyAlignment="1">
      <alignment horizontal="left" vertical="center"/>
    </xf>
    <xf numFmtId="0" fontId="24" fillId="4" borderId="38" xfId="1" applyFont="1" applyFill="1" applyBorder="1" applyAlignment="1">
      <alignment horizontal="left" vertical="center"/>
    </xf>
    <xf numFmtId="0" fontId="25" fillId="2" borderId="36" xfId="1" applyFont="1" applyFill="1" applyBorder="1" applyAlignment="1" applyProtection="1">
      <alignment horizontal="center" vertical="center"/>
      <protection locked="0"/>
    </xf>
    <xf numFmtId="0" fontId="25" fillId="2" borderId="37" xfId="1" applyFont="1" applyFill="1" applyBorder="1" applyAlignment="1" applyProtection="1">
      <alignment horizontal="center" vertical="center"/>
      <protection locked="0"/>
    </xf>
    <xf numFmtId="0" fontId="25" fillId="2" borderId="38" xfId="1" applyFont="1" applyFill="1" applyBorder="1" applyAlignment="1" applyProtection="1">
      <alignment horizontal="center" vertical="center"/>
      <protection locked="0"/>
    </xf>
    <xf numFmtId="0" fontId="23" fillId="10" borderId="73" xfId="0" applyFont="1" applyFill="1" applyBorder="1" applyAlignment="1">
      <alignment horizontal="center"/>
    </xf>
    <xf numFmtId="0" fontId="23" fillId="10" borderId="0" xfId="0" applyFont="1" applyFill="1" applyBorder="1" applyAlignment="1">
      <alignment horizontal="center"/>
    </xf>
    <xf numFmtId="0" fontId="23" fillId="10" borderId="74" xfId="0" applyFont="1" applyFill="1" applyBorder="1" applyAlignment="1">
      <alignment horizontal="center"/>
    </xf>
    <xf numFmtId="0" fontId="26" fillId="2" borderId="70" xfId="0" applyFont="1" applyFill="1" applyBorder="1" applyAlignment="1" applyProtection="1">
      <alignment horizontal="center" vertical="center"/>
      <protection locked="0"/>
    </xf>
    <xf numFmtId="0" fontId="11" fillId="4" borderId="1" xfId="0" applyFont="1" applyFill="1" applyBorder="1" applyAlignment="1">
      <alignment horizontal="center" vertical="center" wrapText="1"/>
    </xf>
    <xf numFmtId="0" fontId="11" fillId="3" borderId="2" xfId="0" applyFont="1" applyFill="1" applyBorder="1" applyAlignment="1">
      <alignment horizontal="center" vertical="center"/>
    </xf>
    <xf numFmtId="0" fontId="11" fillId="3" borderId="4" xfId="0" applyFont="1" applyFill="1" applyBorder="1" applyAlignment="1">
      <alignment horizontal="center" vertical="center"/>
    </xf>
    <xf numFmtId="0" fontId="11" fillId="4" borderId="5"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5" fillId="0" borderId="22" xfId="0" applyFont="1" applyBorder="1" applyAlignment="1">
      <alignment horizontal="center" vertical="center"/>
    </xf>
    <xf numFmtId="0" fontId="5" fillId="0" borderId="25"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1" xfId="0" applyBorder="1" applyAlignment="1">
      <alignment horizontal="left"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0" fillId="0" borderId="32" xfId="0" applyBorder="1" applyAlignment="1">
      <alignment horizontal="left" vertical="center" wrapText="1"/>
    </xf>
    <xf numFmtId="0" fontId="0" fillId="0" borderId="32" xfId="0" applyBorder="1" applyAlignment="1">
      <alignment horizontal="center" vertical="center"/>
    </xf>
    <xf numFmtId="0" fontId="0" fillId="0" borderId="0" xfId="0" applyAlignment="1">
      <alignment horizontal="center" vertical="center"/>
    </xf>
  </cellXfs>
  <cellStyles count="8">
    <cellStyle name="Millares 2" xfId="3"/>
    <cellStyle name="Normal" xfId="0" builtinId="0"/>
    <cellStyle name="Normal 2" xfId="4"/>
    <cellStyle name="Normal 2 2" xfId="5"/>
    <cellStyle name="Normal 3" xfId="1"/>
    <cellStyle name="Normal 4" xfId="6"/>
    <cellStyle name="Normal 5" xfId="2"/>
    <cellStyle name="Salida 2" xfId="7"/>
  </cellStyles>
  <dxfs count="2">
    <dxf>
      <fill>
        <patternFill>
          <bgColor rgb="FFFDBD67"/>
        </patternFill>
      </fill>
    </dxf>
    <dxf>
      <fill>
        <patternFill>
          <bgColor rgb="FFFDBD67"/>
        </patternFill>
      </fill>
    </dxf>
  </dxfs>
  <tableStyles count="0" defaultTableStyle="TableStyleMedium9" defaultPivotStyle="PivotStyleLight16"/>
  <colors>
    <mruColors>
      <color rgb="FFFDBD67"/>
      <color rgb="FFFEDBAC"/>
      <color rgb="FFFBD4B3"/>
      <color rgb="FFFBCFAB"/>
      <color rgb="FFFAC0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2429282</xdr:colOff>
      <xdr:row>0</xdr:row>
      <xdr:rowOff>0</xdr:rowOff>
    </xdr:from>
    <xdr:to>
      <xdr:col>1</xdr:col>
      <xdr:colOff>3259589</xdr:colOff>
      <xdr:row>2</xdr:row>
      <xdr:rowOff>264584</xdr:rowOff>
    </xdr:to>
    <xdr:pic>
      <xdr:nvPicPr>
        <xdr:cNvPr id="5" name="3 Imagen" descr="D:\Users\aplaneacion3\Documents\Desktop\Boris\Escudo UDFJC.png">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69032" y="0"/>
          <a:ext cx="830307" cy="846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211666</xdr:colOff>
      <xdr:row>0</xdr:row>
      <xdr:rowOff>105833</xdr:rowOff>
    </xdr:from>
    <xdr:to>
      <xdr:col>22</xdr:col>
      <xdr:colOff>21431</xdr:colOff>
      <xdr:row>2</xdr:row>
      <xdr:rowOff>127000</xdr:rowOff>
    </xdr:to>
    <xdr:pic>
      <xdr:nvPicPr>
        <xdr:cNvPr id="6" name="1 Imagen" descr="SIGUD_final.jpg">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039916" y="105833"/>
          <a:ext cx="1704181"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29</xdr:col>
      <xdr:colOff>752882</xdr:colOff>
      <xdr:row>0</xdr:row>
      <xdr:rowOff>63500</xdr:rowOff>
    </xdr:from>
    <xdr:ext cx="830307" cy="836084"/>
    <xdr:pic>
      <xdr:nvPicPr>
        <xdr:cNvPr id="14" name="3 Imagen" descr="D:\Users\aplaneacion3\Documents\Desktop\Boris\Escudo UDFJC.png">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63007" y="63500"/>
          <a:ext cx="830307" cy="8360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BQ54"/>
  <sheetViews>
    <sheetView tabSelected="1" view="pageBreakPreview" topLeftCell="I1" zoomScale="70" zoomScaleNormal="80" zoomScaleSheetLayoutView="70" workbookViewId="0">
      <selection activeCell="T19" sqref="T19"/>
    </sheetView>
  </sheetViews>
  <sheetFormatPr baseColWidth="10" defaultColWidth="11.42578125" defaultRowHeight="14.25" x14ac:dyDescent="0.2"/>
  <cols>
    <col min="1" max="1" width="8.140625" style="5" bestFit="1" customWidth="1"/>
    <col min="2" max="2" width="91.5703125" style="5" customWidth="1"/>
    <col min="3" max="3" width="23.140625" style="5" customWidth="1"/>
    <col min="4" max="4" width="28.5703125" style="5" customWidth="1"/>
    <col min="5" max="5" width="22.85546875" style="5" customWidth="1"/>
    <col min="6" max="6" width="38.5703125" style="5" customWidth="1"/>
    <col min="7" max="7" width="45.5703125" style="5" customWidth="1"/>
    <col min="8" max="8" width="26.28515625" style="5" customWidth="1"/>
    <col min="9" max="9" width="11.28515625" style="5" bestFit="1" customWidth="1"/>
    <col min="10" max="10" width="9" style="5" customWidth="1"/>
    <col min="11" max="13" width="16.28515625" style="5" customWidth="1"/>
    <col min="14" max="14" width="5.140625" style="5" bestFit="1" customWidth="1"/>
    <col min="15" max="15" width="5" style="5" bestFit="1" customWidth="1"/>
    <col min="16" max="16" width="6.42578125" style="5" bestFit="1" customWidth="1"/>
    <col min="17" max="17" width="10.140625" style="5" customWidth="1"/>
    <col min="18" max="18" width="5.140625" style="5" customWidth="1"/>
    <col min="19" max="19" width="5" style="5" customWidth="1"/>
    <col min="20" max="20" width="7.42578125" style="5" customWidth="1"/>
    <col min="21" max="21" width="10.7109375" style="5" customWidth="1"/>
    <col min="22" max="22" width="5.140625" style="5" customWidth="1"/>
    <col min="23" max="23" width="5.28515625" style="5" customWidth="1"/>
    <col min="24" max="24" width="6.7109375" style="5" customWidth="1"/>
    <col min="25" max="25" width="9.42578125" style="5" customWidth="1"/>
    <col min="26" max="26" width="14.28515625" style="5" customWidth="1"/>
    <col min="27" max="29" width="16.28515625" style="5" customWidth="1"/>
    <col min="30" max="30" width="33.42578125" style="5" customWidth="1"/>
    <col min="31" max="31" width="1.42578125" style="29" hidden="1" customWidth="1"/>
    <col min="32" max="32" width="5.140625" style="5" hidden="1" customWidth="1"/>
    <col min="33" max="33" width="5" style="5" hidden="1" customWidth="1"/>
    <col min="34" max="34" width="6.42578125" style="5" hidden="1" customWidth="1"/>
    <col min="35" max="35" width="10.140625" style="5" hidden="1" customWidth="1"/>
    <col min="36" max="36" width="5.140625" style="5" hidden="1" customWidth="1"/>
    <col min="37" max="37" width="4.85546875" style="5" hidden="1" customWidth="1"/>
    <col min="38" max="38" width="6.140625" style="5" hidden="1" customWidth="1"/>
    <col min="39" max="39" width="10.7109375" style="5" hidden="1" customWidth="1"/>
    <col min="40" max="40" width="5.140625" style="5" hidden="1" customWidth="1"/>
    <col min="41" max="41" width="5.28515625" style="5" hidden="1" customWidth="1"/>
    <col min="42" max="42" width="6.140625" style="5" hidden="1" customWidth="1"/>
    <col min="43" max="43" width="9.42578125" style="5" hidden="1" customWidth="1"/>
    <col min="44" max="44" width="15.5703125" style="5" hidden="1" customWidth="1"/>
    <col min="45" max="45" width="16.28515625" style="5" hidden="1" customWidth="1"/>
    <col min="46" max="46" width="2" style="29" hidden="1" customWidth="1"/>
    <col min="47" max="47" width="18" style="29" hidden="1" customWidth="1"/>
    <col min="48" max="48" width="25.42578125" style="5" hidden="1" customWidth="1"/>
    <col min="49" max="49" width="26.28515625" style="5" hidden="1" customWidth="1"/>
    <col min="50" max="50" width="25.42578125" style="5" hidden="1" customWidth="1"/>
    <col min="51" max="51" width="13.5703125" style="5" hidden="1" customWidth="1"/>
    <col min="52" max="52" width="27.5703125" style="5" hidden="1" customWidth="1"/>
    <col min="53" max="53" width="6.140625" style="29" customWidth="1"/>
    <col min="54" max="55" width="7.42578125" style="5" hidden="1" customWidth="1"/>
    <col min="56" max="56" width="6.140625" style="5" hidden="1" customWidth="1"/>
    <col min="57" max="57" width="6.7109375" style="5" hidden="1" customWidth="1"/>
    <col min="58" max="58" width="6.140625" style="5" hidden="1" customWidth="1"/>
    <col min="59" max="59" width="8.5703125" style="5" hidden="1" customWidth="1"/>
    <col min="60" max="60" width="7.140625" style="5" hidden="1" customWidth="1"/>
    <col min="61" max="61" width="5.42578125" style="5" hidden="1" customWidth="1"/>
    <col min="62" max="62" width="3.5703125" style="5" hidden="1" customWidth="1"/>
    <col min="63" max="63" width="16.28515625" style="5" customWidth="1"/>
    <col min="64" max="66" width="11.42578125" style="5"/>
    <col min="67" max="67" width="23.85546875" style="5" customWidth="1"/>
    <col min="68" max="68" width="12.28515625" style="5" bestFit="1" customWidth="1"/>
    <col min="69" max="16384" width="11.42578125" style="5"/>
  </cols>
  <sheetData>
    <row r="1" spans="1:69" ht="18" x14ac:dyDescent="0.25">
      <c r="B1" s="260"/>
      <c r="C1" s="55"/>
      <c r="D1" s="151" t="s">
        <v>272</v>
      </c>
      <c r="E1" s="151"/>
      <c r="F1" s="151"/>
      <c r="G1" s="151"/>
      <c r="H1" s="151"/>
      <c r="I1" s="148" t="s">
        <v>279</v>
      </c>
      <c r="J1" s="149"/>
      <c r="K1" s="149"/>
      <c r="L1" s="150"/>
      <c r="M1" s="251"/>
      <c r="N1" s="252"/>
      <c r="O1" s="252"/>
      <c r="P1" s="252"/>
      <c r="Q1" s="252"/>
      <c r="R1" s="252"/>
      <c r="S1" s="252"/>
      <c r="T1" s="252"/>
      <c r="U1" s="252"/>
      <c r="V1" s="252"/>
      <c r="W1" s="252"/>
      <c r="X1" s="252"/>
      <c r="Y1" s="252"/>
      <c r="Z1" s="253"/>
      <c r="AD1" s="260"/>
      <c r="AE1" s="151" t="s">
        <v>272</v>
      </c>
      <c r="AF1" s="151"/>
      <c r="AG1" s="151"/>
      <c r="AH1" s="151"/>
      <c r="AI1" s="151"/>
      <c r="AJ1" s="151"/>
      <c r="AK1" s="151"/>
      <c r="AL1" s="151"/>
      <c r="AM1" s="151"/>
      <c r="AN1" s="151"/>
      <c r="AO1" s="151"/>
      <c r="AP1" s="151"/>
      <c r="AQ1" s="151"/>
      <c r="AR1" s="151"/>
      <c r="AS1" s="151"/>
      <c r="AT1" s="148" t="s">
        <v>279</v>
      </c>
      <c r="AU1" s="149"/>
      <c r="AV1" s="149"/>
      <c r="AW1" s="150"/>
      <c r="AX1" s="147"/>
      <c r="AY1" s="147"/>
      <c r="AZ1" s="54"/>
      <c r="BA1" s="5"/>
    </row>
    <row r="2" spans="1:69" ht="27.75" customHeight="1" x14ac:dyDescent="0.2">
      <c r="B2" s="261"/>
      <c r="C2" s="56"/>
      <c r="D2" s="148" t="s">
        <v>280</v>
      </c>
      <c r="E2" s="149"/>
      <c r="F2" s="149"/>
      <c r="G2" s="149"/>
      <c r="H2" s="150"/>
      <c r="I2" s="148" t="s">
        <v>277</v>
      </c>
      <c r="J2" s="149"/>
      <c r="K2" s="149"/>
      <c r="L2" s="150"/>
      <c r="M2" s="254"/>
      <c r="N2" s="255"/>
      <c r="O2" s="255"/>
      <c r="P2" s="255"/>
      <c r="Q2" s="255"/>
      <c r="R2" s="255"/>
      <c r="S2" s="255"/>
      <c r="T2" s="255"/>
      <c r="U2" s="255"/>
      <c r="V2" s="255"/>
      <c r="W2" s="255"/>
      <c r="X2" s="255"/>
      <c r="Y2" s="255"/>
      <c r="Z2" s="256"/>
      <c r="AD2" s="261"/>
      <c r="AE2" s="152" t="s">
        <v>280</v>
      </c>
      <c r="AF2" s="152"/>
      <c r="AG2" s="152"/>
      <c r="AH2" s="152"/>
      <c r="AI2" s="152"/>
      <c r="AJ2" s="152"/>
      <c r="AK2" s="152"/>
      <c r="AL2" s="152"/>
      <c r="AM2" s="152"/>
      <c r="AN2" s="152"/>
      <c r="AO2" s="152"/>
      <c r="AP2" s="152"/>
      <c r="AQ2" s="152"/>
      <c r="AR2" s="152"/>
      <c r="AS2" s="152"/>
      <c r="AT2" s="148" t="s">
        <v>277</v>
      </c>
      <c r="AU2" s="149"/>
      <c r="AV2" s="149"/>
      <c r="AW2" s="150"/>
      <c r="AX2" s="147"/>
      <c r="AY2" s="147"/>
      <c r="AZ2" s="54"/>
      <c r="BA2" s="5"/>
    </row>
    <row r="3" spans="1:69" ht="30.75" customHeight="1" x14ac:dyDescent="0.2">
      <c r="B3" s="262"/>
      <c r="C3" s="57"/>
      <c r="D3" s="148" t="s">
        <v>281</v>
      </c>
      <c r="E3" s="149"/>
      <c r="F3" s="149"/>
      <c r="G3" s="149"/>
      <c r="H3" s="150"/>
      <c r="I3" s="148" t="s">
        <v>278</v>
      </c>
      <c r="J3" s="149"/>
      <c r="K3" s="149"/>
      <c r="L3" s="150"/>
      <c r="M3" s="257"/>
      <c r="N3" s="258"/>
      <c r="O3" s="258"/>
      <c r="P3" s="258"/>
      <c r="Q3" s="258"/>
      <c r="R3" s="258"/>
      <c r="S3" s="258"/>
      <c r="T3" s="258"/>
      <c r="U3" s="258"/>
      <c r="V3" s="258"/>
      <c r="W3" s="258"/>
      <c r="X3" s="258"/>
      <c r="Y3" s="258"/>
      <c r="Z3" s="259"/>
      <c r="AD3" s="262"/>
      <c r="AE3" s="152" t="s">
        <v>281</v>
      </c>
      <c r="AF3" s="152"/>
      <c r="AG3" s="152"/>
      <c r="AH3" s="152"/>
      <c r="AI3" s="152"/>
      <c r="AJ3" s="152"/>
      <c r="AK3" s="152"/>
      <c r="AL3" s="152"/>
      <c r="AM3" s="152"/>
      <c r="AN3" s="152"/>
      <c r="AO3" s="152"/>
      <c r="AP3" s="152"/>
      <c r="AQ3" s="152"/>
      <c r="AR3" s="152"/>
      <c r="AS3" s="152"/>
      <c r="AT3" s="148" t="s">
        <v>278</v>
      </c>
      <c r="AU3" s="149"/>
      <c r="AV3" s="149"/>
      <c r="AW3" s="150"/>
      <c r="AX3" s="147"/>
      <c r="AY3" s="147"/>
      <c r="AZ3" s="54"/>
      <c r="BA3" s="5"/>
    </row>
    <row r="4" spans="1:69" ht="3.75" customHeight="1" x14ac:dyDescent="0.25">
      <c r="B4" s="52"/>
      <c r="C4" s="52"/>
      <c r="D4" s="58"/>
      <c r="E4" s="58"/>
      <c r="F4" s="58"/>
      <c r="G4" s="58"/>
      <c r="H4" s="58"/>
      <c r="I4" s="58"/>
      <c r="J4" s="58"/>
      <c r="K4" s="58"/>
      <c r="L4" s="58"/>
      <c r="M4" s="58"/>
      <c r="N4" s="58"/>
      <c r="O4" s="58"/>
      <c r="P4" s="58"/>
      <c r="Q4" s="58"/>
      <c r="R4" s="58"/>
      <c r="S4" s="58"/>
      <c r="T4" s="58"/>
      <c r="U4" s="58"/>
      <c r="V4" s="58"/>
      <c r="W4" s="58"/>
      <c r="X4" s="58"/>
      <c r="Y4" s="58"/>
      <c r="Z4" s="58"/>
      <c r="AA4" s="39"/>
      <c r="AB4" s="39"/>
      <c r="AC4" s="39"/>
      <c r="AD4" s="39"/>
      <c r="AE4" s="39"/>
    </row>
    <row r="5" spans="1:69" ht="15.75" customHeight="1" thickBot="1" x14ac:dyDescent="0.3">
      <c r="D5" s="273" t="s">
        <v>247</v>
      </c>
      <c r="E5" s="274"/>
      <c r="F5" s="274"/>
      <c r="G5" s="274"/>
      <c r="H5" s="274"/>
      <c r="I5" s="274"/>
      <c r="J5" s="274"/>
      <c r="K5" s="274"/>
      <c r="L5" s="274"/>
      <c r="M5" s="275"/>
      <c r="N5" s="59"/>
      <c r="O5" s="59"/>
      <c r="P5" s="59"/>
      <c r="Q5" s="59"/>
      <c r="R5" s="59"/>
      <c r="S5" s="59"/>
      <c r="T5" s="59"/>
      <c r="U5" s="59"/>
      <c r="V5" s="59"/>
      <c r="W5" s="59"/>
      <c r="X5" s="59"/>
      <c r="Y5" s="59"/>
      <c r="Z5" s="59"/>
    </row>
    <row r="6" spans="1:69" ht="27" customHeight="1" x14ac:dyDescent="0.2">
      <c r="D6" s="267" t="s">
        <v>248</v>
      </c>
      <c r="E6" s="268"/>
      <c r="F6" s="269"/>
      <c r="G6" s="270"/>
      <c r="H6" s="271"/>
      <c r="I6" s="271"/>
      <c r="J6" s="272"/>
      <c r="K6" s="60" t="s">
        <v>265</v>
      </c>
      <c r="L6" s="244"/>
      <c r="M6" s="245"/>
      <c r="N6" s="61"/>
      <c r="O6" s="61"/>
      <c r="P6" s="61"/>
      <c r="Q6" s="61"/>
      <c r="R6" s="61"/>
      <c r="S6" s="61"/>
      <c r="T6" s="61"/>
      <c r="U6" s="61"/>
      <c r="V6" s="61"/>
      <c r="W6" s="61"/>
      <c r="X6" s="61"/>
      <c r="Y6" s="61"/>
      <c r="Z6" s="61"/>
      <c r="AA6" s="6"/>
      <c r="AB6" s="6"/>
      <c r="AC6" s="6"/>
      <c r="AD6" s="6"/>
      <c r="AE6" s="36"/>
      <c r="AF6" s="6"/>
      <c r="AG6" s="6"/>
      <c r="AH6" s="6"/>
      <c r="AI6" s="6"/>
      <c r="AJ6" s="6"/>
      <c r="AK6" s="6"/>
      <c r="AL6" s="6"/>
      <c r="AM6" s="6"/>
      <c r="AN6" s="6"/>
      <c r="AO6" s="6"/>
      <c r="AP6" s="6"/>
      <c r="AQ6" s="6"/>
      <c r="AR6" s="6"/>
      <c r="AS6" s="6"/>
      <c r="AT6" s="36"/>
      <c r="AU6" s="36"/>
      <c r="AV6" s="6"/>
      <c r="AW6" s="6"/>
      <c r="AX6" s="6"/>
      <c r="AY6" s="6"/>
      <c r="AZ6" s="6"/>
      <c r="BA6" s="37"/>
      <c r="BB6" s="6"/>
      <c r="BC6" s="6"/>
      <c r="BD6" s="6"/>
      <c r="BE6" s="6"/>
      <c r="BF6" s="6"/>
      <c r="BG6" s="6"/>
      <c r="BH6" s="6"/>
      <c r="BI6" s="6"/>
      <c r="BJ6" s="6"/>
    </row>
    <row r="7" spans="1:69" ht="27" customHeight="1" x14ac:dyDescent="0.2">
      <c r="D7" s="195" t="s">
        <v>226</v>
      </c>
      <c r="E7" s="196"/>
      <c r="F7" s="197"/>
      <c r="G7" s="211"/>
      <c r="H7" s="212"/>
      <c r="I7" s="212"/>
      <c r="J7" s="213"/>
      <c r="K7" s="62" t="s">
        <v>266</v>
      </c>
      <c r="L7" s="246"/>
      <c r="M7" s="247"/>
      <c r="N7" s="61"/>
      <c r="O7" s="61"/>
      <c r="P7" s="61"/>
      <c r="Q7" s="61"/>
      <c r="R7" s="61"/>
      <c r="S7" s="61"/>
      <c r="T7" s="61"/>
      <c r="U7" s="61"/>
      <c r="V7" s="61"/>
      <c r="W7" s="61"/>
      <c r="X7" s="61"/>
      <c r="Y7" s="61"/>
      <c r="Z7" s="61"/>
      <c r="AA7" s="6"/>
      <c r="AB7" s="6"/>
      <c r="AC7" s="6"/>
      <c r="AD7" s="6"/>
      <c r="AE7" s="36"/>
      <c r="AF7" s="6"/>
      <c r="AG7" s="6"/>
      <c r="AH7" s="6"/>
      <c r="AI7" s="6"/>
      <c r="AJ7" s="6"/>
      <c r="AK7" s="6"/>
      <c r="AL7" s="6"/>
      <c r="AM7" s="6"/>
      <c r="AN7" s="6"/>
      <c r="AO7" s="6"/>
      <c r="AP7" s="6"/>
      <c r="AQ7" s="6"/>
      <c r="AR7" s="6"/>
      <c r="AS7" s="6"/>
      <c r="AT7" s="36"/>
      <c r="AU7" s="36"/>
      <c r="AV7" s="6"/>
      <c r="AW7" s="6"/>
      <c r="AX7" s="6"/>
      <c r="AY7" s="6"/>
      <c r="AZ7" s="6"/>
      <c r="BA7" s="37"/>
      <c r="BB7" s="6"/>
      <c r="BC7" s="6"/>
      <c r="BD7" s="6"/>
      <c r="BE7" s="6"/>
      <c r="BF7" s="6"/>
      <c r="BG7" s="6"/>
      <c r="BH7" s="6"/>
      <c r="BI7" s="6"/>
      <c r="BJ7" s="6"/>
    </row>
    <row r="8" spans="1:69" ht="27" customHeight="1" x14ac:dyDescent="0.2">
      <c r="D8" s="195" t="s">
        <v>261</v>
      </c>
      <c r="E8" s="196"/>
      <c r="F8" s="197"/>
      <c r="G8" s="211"/>
      <c r="H8" s="212"/>
      <c r="I8" s="212"/>
      <c r="J8" s="213"/>
      <c r="K8" s="248" t="s">
        <v>250</v>
      </c>
      <c r="L8" s="249"/>
      <c r="M8" s="250"/>
      <c r="N8" s="61"/>
      <c r="O8" s="61"/>
      <c r="P8" s="61"/>
      <c r="Q8" s="61"/>
      <c r="R8" s="61"/>
      <c r="S8" s="61"/>
      <c r="T8" s="61"/>
      <c r="U8" s="61"/>
      <c r="V8" s="61"/>
      <c r="W8" s="61"/>
      <c r="X8" s="61"/>
      <c r="Y8" s="61"/>
      <c r="Z8" s="61"/>
      <c r="AA8" s="6"/>
      <c r="AB8" s="6"/>
      <c r="AC8" s="6"/>
      <c r="AD8" s="11"/>
      <c r="AE8" s="36"/>
      <c r="AF8" s="6"/>
      <c r="AG8" s="6"/>
      <c r="AH8" s="6"/>
      <c r="AI8" s="6"/>
      <c r="AJ8" s="6"/>
      <c r="AK8" s="6"/>
      <c r="AL8" s="6"/>
      <c r="AM8" s="6"/>
      <c r="AN8" s="6"/>
      <c r="AO8" s="6"/>
      <c r="AP8" s="6"/>
      <c r="AQ8" s="6"/>
      <c r="AR8" s="6"/>
      <c r="AS8" s="6"/>
      <c r="AT8" s="36"/>
      <c r="AU8" s="36"/>
      <c r="AV8" s="6"/>
      <c r="AW8" s="6"/>
      <c r="AX8" s="6"/>
      <c r="AY8" s="6"/>
      <c r="AZ8" s="6"/>
      <c r="BA8" s="37"/>
      <c r="BB8" s="6"/>
      <c r="BC8" s="6"/>
      <c r="BD8" s="6"/>
    </row>
    <row r="9" spans="1:69" ht="27" customHeight="1" x14ac:dyDescent="0.2">
      <c r="D9" s="195" t="s">
        <v>260</v>
      </c>
      <c r="E9" s="196"/>
      <c r="F9" s="197"/>
      <c r="G9" s="211"/>
      <c r="H9" s="212"/>
      <c r="I9" s="212"/>
      <c r="J9" s="213"/>
      <c r="K9" s="63" t="s">
        <v>251</v>
      </c>
      <c r="L9" s="63" t="s">
        <v>252</v>
      </c>
      <c r="M9" s="64" t="s">
        <v>253</v>
      </c>
      <c r="N9" s="61"/>
      <c r="O9" s="61"/>
      <c r="P9" s="61"/>
      <c r="Q9" s="61"/>
      <c r="R9" s="61"/>
      <c r="S9" s="61"/>
      <c r="T9" s="61"/>
      <c r="U9" s="61"/>
      <c r="V9" s="61"/>
      <c r="W9" s="61"/>
      <c r="X9" s="61"/>
      <c r="Y9" s="61"/>
      <c r="Z9" s="61"/>
      <c r="AA9" s="6"/>
      <c r="AB9" s="6"/>
      <c r="AC9" s="6"/>
      <c r="AD9" s="11"/>
      <c r="AE9" s="36"/>
      <c r="AF9" s="6"/>
      <c r="AG9" s="6"/>
      <c r="AH9" s="6"/>
      <c r="AI9" s="6"/>
      <c r="AJ9" s="6"/>
      <c r="AK9" s="6"/>
      <c r="AL9" s="6"/>
      <c r="AM9" s="6"/>
      <c r="AN9" s="6"/>
      <c r="AO9" s="6"/>
      <c r="AP9" s="6"/>
      <c r="AQ9" s="6"/>
      <c r="AR9" s="6"/>
      <c r="AS9" s="6"/>
      <c r="AT9" s="36"/>
      <c r="AU9" s="36"/>
      <c r="AV9" s="6"/>
      <c r="AW9" s="6"/>
      <c r="AX9" s="6"/>
      <c r="AY9" s="6"/>
      <c r="AZ9" s="6"/>
      <c r="BA9" s="37"/>
      <c r="BB9" s="6"/>
      <c r="BC9" s="6"/>
      <c r="BD9" s="6"/>
      <c r="BL9" s="31"/>
      <c r="BM9" s="31"/>
      <c r="BN9" s="31"/>
      <c r="BO9" s="31"/>
      <c r="BP9" s="31"/>
      <c r="BQ9" s="31"/>
    </row>
    <row r="10" spans="1:69" ht="27" customHeight="1" thickBot="1" x14ac:dyDescent="0.25">
      <c r="D10" s="195" t="s">
        <v>262</v>
      </c>
      <c r="E10" s="196"/>
      <c r="F10" s="197"/>
      <c r="G10" s="211"/>
      <c r="H10" s="212"/>
      <c r="I10" s="212"/>
      <c r="J10" s="213"/>
      <c r="K10" s="65"/>
      <c r="L10" s="66"/>
      <c r="M10" s="67"/>
      <c r="N10" s="61"/>
      <c r="O10" s="61"/>
      <c r="P10" s="61"/>
      <c r="Q10" s="61"/>
      <c r="R10" s="61"/>
      <c r="S10" s="61"/>
      <c r="T10" s="61"/>
      <c r="U10" s="61"/>
      <c r="V10" s="61"/>
      <c r="W10" s="61"/>
      <c r="X10" s="61"/>
      <c r="Y10" s="61"/>
      <c r="Z10" s="61"/>
      <c r="AA10" s="6"/>
      <c r="AB10" s="6"/>
      <c r="AC10" s="6"/>
      <c r="AD10" s="11"/>
      <c r="AE10" s="36"/>
      <c r="AF10" s="6"/>
      <c r="AG10" s="6"/>
      <c r="AH10" s="6"/>
      <c r="AI10" s="6"/>
      <c r="AJ10" s="6"/>
      <c r="AK10" s="6"/>
      <c r="AL10" s="6"/>
      <c r="AM10" s="6"/>
      <c r="AN10" s="6"/>
      <c r="AO10" s="6"/>
      <c r="AP10" s="6"/>
      <c r="AQ10" s="6"/>
      <c r="AR10" s="6"/>
      <c r="AS10" s="6"/>
      <c r="AT10" s="36"/>
      <c r="AU10" s="36"/>
      <c r="AV10" s="6"/>
      <c r="AW10" s="6"/>
      <c r="AX10" s="6"/>
      <c r="AY10" s="6"/>
      <c r="AZ10" s="6"/>
      <c r="BA10" s="37"/>
      <c r="BB10" s="6"/>
      <c r="BC10" s="6"/>
      <c r="BD10" s="6"/>
      <c r="BL10" s="31"/>
      <c r="BM10" s="31"/>
      <c r="BN10" s="31"/>
      <c r="BO10" s="31"/>
      <c r="BP10" s="31"/>
      <c r="BQ10" s="31"/>
    </row>
    <row r="11" spans="1:69" ht="27" customHeight="1" x14ac:dyDescent="0.2">
      <c r="D11" s="195" t="s">
        <v>263</v>
      </c>
      <c r="E11" s="196"/>
      <c r="F11" s="197"/>
      <c r="G11" s="211"/>
      <c r="H11" s="212"/>
      <c r="I11" s="212"/>
      <c r="J11" s="213"/>
      <c r="K11" s="68"/>
      <c r="L11" s="69"/>
      <c r="M11" s="70"/>
      <c r="N11" s="61"/>
      <c r="O11" s="61"/>
      <c r="P11" s="61"/>
      <c r="Q11" s="61"/>
      <c r="R11" s="61"/>
      <c r="S11" s="61"/>
      <c r="T11" s="61"/>
      <c r="U11" s="61"/>
      <c r="V11" s="61"/>
      <c r="W11" s="61"/>
      <c r="X11" s="61"/>
      <c r="Y11" s="61"/>
      <c r="Z11" s="61"/>
      <c r="AA11" s="6"/>
      <c r="AB11" s="6"/>
      <c r="AC11" s="6"/>
      <c r="AD11" s="11"/>
      <c r="AE11" s="36"/>
      <c r="AF11" s="6"/>
      <c r="AG11" s="6"/>
      <c r="AH11" s="6"/>
      <c r="AI11" s="6"/>
      <c r="AJ11" s="6"/>
      <c r="AK11" s="6"/>
      <c r="AL11" s="6"/>
      <c r="AM11" s="6"/>
      <c r="AN11" s="6"/>
      <c r="AO11" s="6"/>
      <c r="AP11" s="6"/>
      <c r="AQ11" s="6"/>
      <c r="AR11" s="6"/>
      <c r="AS11" s="6"/>
      <c r="AT11" s="36"/>
      <c r="AU11" s="36"/>
      <c r="AV11" s="6"/>
      <c r="AW11" s="6"/>
      <c r="AX11" s="6"/>
      <c r="AY11" s="6"/>
      <c r="AZ11" s="6"/>
      <c r="BA11" s="37"/>
      <c r="BB11" s="6"/>
      <c r="BC11" s="6"/>
      <c r="BD11" s="6"/>
      <c r="BL11" s="31"/>
      <c r="BM11" s="31"/>
      <c r="BN11" s="31"/>
      <c r="BO11" s="31"/>
      <c r="BP11" s="31"/>
      <c r="BQ11" s="31"/>
    </row>
    <row r="12" spans="1:69" ht="30.75" customHeight="1" thickBot="1" x14ac:dyDescent="0.3">
      <c r="D12" s="208" t="s">
        <v>246</v>
      </c>
      <c r="E12" s="209"/>
      <c r="F12" s="210"/>
      <c r="G12" s="205"/>
      <c r="H12" s="206"/>
      <c r="I12" s="206"/>
      <c r="J12" s="207"/>
      <c r="K12" s="71"/>
      <c r="L12" s="72"/>
      <c r="M12" s="73"/>
      <c r="N12" s="59"/>
      <c r="O12" s="59"/>
      <c r="P12" s="59"/>
      <c r="Q12" s="59"/>
      <c r="R12" s="59"/>
      <c r="S12" s="59"/>
      <c r="T12" s="59"/>
      <c r="U12" s="59"/>
      <c r="V12" s="59"/>
      <c r="W12" s="59"/>
      <c r="X12" s="59"/>
      <c r="Y12" s="59"/>
      <c r="Z12" s="59"/>
      <c r="AA12" s="6"/>
      <c r="AB12" s="6"/>
      <c r="AC12" s="6"/>
      <c r="AD12" s="11"/>
      <c r="AE12" s="36"/>
      <c r="AS12" s="6"/>
      <c r="AT12" s="36"/>
      <c r="AU12" s="36"/>
      <c r="AV12" s="6"/>
      <c r="AW12" s="6"/>
      <c r="AX12" s="6"/>
      <c r="AY12" s="6"/>
      <c r="AZ12" s="6"/>
      <c r="BA12" s="37"/>
      <c r="BB12" s="6"/>
      <c r="BC12" s="6"/>
      <c r="BD12" s="6"/>
      <c r="BL12" s="31"/>
      <c r="BM12" s="31"/>
      <c r="BN12" s="31"/>
      <c r="BO12" s="31"/>
      <c r="BP12" s="31"/>
      <c r="BQ12" s="31"/>
    </row>
    <row r="13" spans="1:69" ht="4.5" customHeight="1" thickBot="1" x14ac:dyDescent="0.25">
      <c r="A13" s="29"/>
      <c r="B13" s="32"/>
      <c r="C13" s="32"/>
      <c r="D13" s="32"/>
      <c r="E13" s="32"/>
      <c r="F13" s="30"/>
      <c r="G13" s="30"/>
      <c r="H13" s="30"/>
      <c r="I13" s="30"/>
      <c r="J13" s="30"/>
      <c r="K13" s="30"/>
      <c r="L13" s="6"/>
      <c r="M13" s="6"/>
      <c r="N13" s="31"/>
      <c r="O13" s="31"/>
      <c r="P13" s="31"/>
      <c r="Q13" s="31"/>
      <c r="R13" s="31"/>
      <c r="S13" s="31"/>
      <c r="T13" s="31"/>
      <c r="U13" s="31"/>
      <c r="V13" s="31"/>
      <c r="W13" s="31"/>
      <c r="X13" s="31"/>
      <c r="Y13" s="31"/>
      <c r="Z13" s="31"/>
      <c r="AA13" s="6"/>
      <c r="AB13" s="6"/>
      <c r="AC13" s="6"/>
      <c r="AD13" s="11"/>
      <c r="AE13" s="36"/>
      <c r="AF13" s="31"/>
      <c r="AG13" s="31"/>
      <c r="AH13" s="31"/>
      <c r="AI13" s="31"/>
      <c r="AJ13" s="31"/>
      <c r="AK13" s="31"/>
      <c r="AL13" s="31"/>
      <c r="AM13" s="31"/>
      <c r="AN13" s="31"/>
      <c r="AO13" s="31"/>
      <c r="AP13" s="31"/>
      <c r="AQ13" s="31"/>
      <c r="AR13" s="31"/>
      <c r="AS13" s="6"/>
      <c r="AT13" s="36"/>
      <c r="AU13" s="36"/>
      <c r="AV13" s="6"/>
      <c r="AW13" s="6"/>
      <c r="AX13" s="6"/>
      <c r="AY13" s="6"/>
      <c r="AZ13" s="6"/>
      <c r="BA13" s="37"/>
      <c r="BB13" s="6"/>
      <c r="BC13" s="6"/>
      <c r="BD13" s="6"/>
      <c r="BL13" s="49"/>
      <c r="BM13" s="49"/>
      <c r="BN13" s="49"/>
      <c r="BO13" s="49"/>
      <c r="BP13" s="49"/>
      <c r="BQ13" s="49"/>
    </row>
    <row r="14" spans="1:69" ht="15" customHeight="1" x14ac:dyDescent="0.2">
      <c r="B14" s="47"/>
      <c r="C14" s="47"/>
      <c r="D14" s="198" t="s">
        <v>264</v>
      </c>
      <c r="E14" s="198"/>
      <c r="F14" s="198"/>
      <c r="G14" s="198"/>
      <c r="H14" s="198"/>
      <c r="I14" s="198"/>
      <c r="J14" s="198"/>
      <c r="K14" s="198"/>
      <c r="L14" s="198"/>
      <c r="M14" s="198"/>
      <c r="N14" s="198"/>
      <c r="O14" s="198"/>
      <c r="P14" s="198"/>
      <c r="Q14" s="198"/>
      <c r="R14" s="198"/>
      <c r="S14" s="198"/>
      <c r="T14" s="198"/>
      <c r="U14" s="198"/>
      <c r="V14" s="198"/>
      <c r="W14" s="198"/>
      <c r="X14" s="198"/>
      <c r="Y14" s="198"/>
      <c r="Z14" s="198"/>
      <c r="AA14" s="198"/>
      <c r="AB14" s="198"/>
      <c r="AC14" s="198"/>
      <c r="AD14" s="198"/>
      <c r="AE14" s="36"/>
      <c r="AF14" s="172" t="s">
        <v>249</v>
      </c>
      <c r="AG14" s="173"/>
      <c r="AH14" s="173"/>
      <c r="AI14" s="173"/>
      <c r="AJ14" s="173"/>
      <c r="AK14" s="173"/>
      <c r="AL14" s="173"/>
      <c r="AM14" s="173"/>
      <c r="AN14" s="173"/>
      <c r="AO14" s="173"/>
      <c r="AP14" s="173"/>
      <c r="AQ14" s="173"/>
      <c r="AR14" s="173"/>
      <c r="AS14" s="174"/>
      <c r="AT14" s="36"/>
      <c r="AU14" s="178" t="s">
        <v>259</v>
      </c>
      <c r="AV14" s="179"/>
      <c r="AW14" s="179"/>
      <c r="AX14" s="179"/>
      <c r="AY14" s="179"/>
      <c r="AZ14" s="180"/>
      <c r="BA14" s="37"/>
      <c r="BB14" s="6"/>
      <c r="BC14" s="6"/>
      <c r="BD14" s="6"/>
      <c r="BL14" s="184" t="s">
        <v>13</v>
      </c>
      <c r="BM14" s="185"/>
      <c r="BN14" s="185"/>
      <c r="BO14" s="185"/>
      <c r="BP14" s="186"/>
      <c r="BQ14" s="50">
        <f>+BP26</f>
        <v>160.71428571428572</v>
      </c>
    </row>
    <row r="15" spans="1:69" ht="6.75" customHeight="1" thickBot="1" x14ac:dyDescent="0.25">
      <c r="A15" s="48"/>
      <c r="B15" s="48"/>
      <c r="C15" s="48"/>
      <c r="D15" s="199"/>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36"/>
      <c r="AF15" s="175"/>
      <c r="AG15" s="176"/>
      <c r="AH15" s="176"/>
      <c r="AI15" s="176"/>
      <c r="AJ15" s="176"/>
      <c r="AK15" s="176"/>
      <c r="AL15" s="176"/>
      <c r="AM15" s="176"/>
      <c r="AN15" s="176"/>
      <c r="AO15" s="176"/>
      <c r="AP15" s="176"/>
      <c r="AQ15" s="176"/>
      <c r="AR15" s="176"/>
      <c r="AS15" s="177"/>
      <c r="AT15" s="36"/>
      <c r="AU15" s="181"/>
      <c r="AV15" s="182"/>
      <c r="AW15" s="182"/>
      <c r="AX15" s="182"/>
      <c r="AY15" s="182"/>
      <c r="AZ15" s="183"/>
      <c r="BA15" s="37"/>
      <c r="BB15" s="6"/>
      <c r="BC15" s="6"/>
      <c r="BD15" s="6"/>
      <c r="BL15" s="187"/>
      <c r="BM15" s="188"/>
      <c r="BN15" s="188"/>
      <c r="BO15" s="188"/>
      <c r="BP15" s="189"/>
      <c r="BQ15" s="51"/>
    </row>
    <row r="16" spans="1:69" s="7" customFormat="1" ht="33.75" customHeight="1" thickBot="1" x14ac:dyDescent="0.25">
      <c r="A16" s="194" t="s">
        <v>158</v>
      </c>
      <c r="B16" s="155" t="s">
        <v>103</v>
      </c>
      <c r="C16" s="156" t="s">
        <v>282</v>
      </c>
      <c r="D16" s="155" t="s">
        <v>225</v>
      </c>
      <c r="E16" s="202" t="s">
        <v>283</v>
      </c>
      <c r="F16" s="203"/>
      <c r="G16" s="203"/>
      <c r="H16" s="203"/>
      <c r="I16" s="203"/>
      <c r="J16" s="203"/>
      <c r="K16" s="204"/>
      <c r="L16" s="155" t="s">
        <v>273</v>
      </c>
      <c r="M16" s="155" t="s">
        <v>274</v>
      </c>
      <c r="N16" s="157" t="s">
        <v>149</v>
      </c>
      <c r="O16" s="157"/>
      <c r="P16" s="157"/>
      <c r="Q16" s="157" t="s">
        <v>221</v>
      </c>
      <c r="R16" s="157" t="s">
        <v>222</v>
      </c>
      <c r="S16" s="157"/>
      <c r="T16" s="157"/>
      <c r="U16" s="157" t="s">
        <v>99</v>
      </c>
      <c r="V16" s="157" t="s">
        <v>100</v>
      </c>
      <c r="W16" s="157"/>
      <c r="X16" s="157"/>
      <c r="Y16" s="157" t="s">
        <v>284</v>
      </c>
      <c r="Z16" s="165" t="s">
        <v>285</v>
      </c>
      <c r="AA16" s="155" t="s">
        <v>146</v>
      </c>
      <c r="AB16" s="156" t="s">
        <v>293</v>
      </c>
      <c r="AC16" s="155" t="s">
        <v>286</v>
      </c>
      <c r="AD16" s="155" t="s">
        <v>287</v>
      </c>
      <c r="AE16" s="74"/>
      <c r="AF16" s="161" t="s">
        <v>149</v>
      </c>
      <c r="AG16" s="161"/>
      <c r="AH16" s="161"/>
      <c r="AI16" s="161" t="s">
        <v>221</v>
      </c>
      <c r="AJ16" s="161" t="s">
        <v>222</v>
      </c>
      <c r="AK16" s="161"/>
      <c r="AL16" s="161"/>
      <c r="AM16" s="161" t="s">
        <v>99</v>
      </c>
      <c r="AN16" s="161" t="s">
        <v>100</v>
      </c>
      <c r="AO16" s="161"/>
      <c r="AP16" s="161"/>
      <c r="AQ16" s="161" t="s">
        <v>284</v>
      </c>
      <c r="AR16" s="164" t="s">
        <v>285</v>
      </c>
      <c r="AS16" s="164" t="s">
        <v>146</v>
      </c>
      <c r="AT16" s="74"/>
      <c r="AU16" s="163" t="s">
        <v>288</v>
      </c>
      <c r="AV16" s="163" t="s">
        <v>153</v>
      </c>
      <c r="AW16" s="163"/>
      <c r="AX16" s="162" t="s">
        <v>145</v>
      </c>
      <c r="AY16" s="162"/>
      <c r="AZ16" s="162"/>
      <c r="BA16" s="38"/>
      <c r="BB16" s="171" t="s">
        <v>156</v>
      </c>
      <c r="BC16" s="171"/>
      <c r="BD16" s="171"/>
      <c r="BE16" s="171"/>
      <c r="BF16" s="171"/>
      <c r="BG16" s="171"/>
      <c r="BH16" s="171"/>
      <c r="BI16" s="171"/>
      <c r="BJ16" s="170" t="s">
        <v>157</v>
      </c>
      <c r="BL16" s="5"/>
      <c r="BM16" s="5"/>
      <c r="BN16" s="5"/>
      <c r="BO16" s="5"/>
      <c r="BP16" s="5"/>
      <c r="BQ16" s="5"/>
    </row>
    <row r="17" spans="1:69" s="7" customFormat="1" ht="74.25" customHeight="1" thickBot="1" x14ac:dyDescent="0.3">
      <c r="A17" s="194"/>
      <c r="B17" s="155"/>
      <c r="C17" s="157"/>
      <c r="D17" s="155"/>
      <c r="E17" s="75" t="s">
        <v>289</v>
      </c>
      <c r="F17" s="76" t="s">
        <v>143</v>
      </c>
      <c r="G17" s="77" t="s">
        <v>147</v>
      </c>
      <c r="H17" s="75" t="s">
        <v>290</v>
      </c>
      <c r="I17" s="75" t="s">
        <v>0</v>
      </c>
      <c r="J17" s="200" t="s">
        <v>1</v>
      </c>
      <c r="K17" s="201"/>
      <c r="L17" s="156"/>
      <c r="M17" s="156"/>
      <c r="N17" s="77" t="s">
        <v>101</v>
      </c>
      <c r="O17" s="77" t="s">
        <v>102</v>
      </c>
      <c r="P17" s="77" t="s">
        <v>98</v>
      </c>
      <c r="Q17" s="155"/>
      <c r="R17" s="77" t="s">
        <v>101</v>
      </c>
      <c r="S17" s="77" t="s">
        <v>102</v>
      </c>
      <c r="T17" s="77" t="s">
        <v>98</v>
      </c>
      <c r="U17" s="155"/>
      <c r="V17" s="77" t="s">
        <v>101</v>
      </c>
      <c r="W17" s="77" t="s">
        <v>102</v>
      </c>
      <c r="X17" s="77" t="s">
        <v>98</v>
      </c>
      <c r="Y17" s="155"/>
      <c r="Z17" s="166"/>
      <c r="AA17" s="155"/>
      <c r="AB17" s="157"/>
      <c r="AC17" s="155"/>
      <c r="AD17" s="155"/>
      <c r="AE17" s="74"/>
      <c r="AF17" s="78" t="s">
        <v>101</v>
      </c>
      <c r="AG17" s="78" t="s">
        <v>102</v>
      </c>
      <c r="AH17" s="78" t="s">
        <v>98</v>
      </c>
      <c r="AI17" s="161"/>
      <c r="AJ17" s="78" t="s">
        <v>101</v>
      </c>
      <c r="AK17" s="78" t="s">
        <v>102</v>
      </c>
      <c r="AL17" s="78" t="s">
        <v>98</v>
      </c>
      <c r="AM17" s="161"/>
      <c r="AN17" s="78" t="s">
        <v>101</v>
      </c>
      <c r="AO17" s="78" t="s">
        <v>102</v>
      </c>
      <c r="AP17" s="78" t="s">
        <v>98</v>
      </c>
      <c r="AQ17" s="161"/>
      <c r="AR17" s="164"/>
      <c r="AS17" s="164"/>
      <c r="AT17" s="74"/>
      <c r="AU17" s="163"/>
      <c r="AV17" s="79" t="s">
        <v>144</v>
      </c>
      <c r="AW17" s="80" t="s">
        <v>148</v>
      </c>
      <c r="AX17" s="79" t="s">
        <v>154</v>
      </c>
      <c r="AY17" s="80" t="s">
        <v>291</v>
      </c>
      <c r="AZ17" s="80" t="s">
        <v>292</v>
      </c>
      <c r="BA17" s="46"/>
      <c r="BB17" s="46" t="s">
        <v>2</v>
      </c>
      <c r="BC17" s="46" t="s">
        <v>3</v>
      </c>
      <c r="BD17" s="46" t="s">
        <v>268</v>
      </c>
      <c r="BE17" s="46" t="s">
        <v>4</v>
      </c>
      <c r="BF17" s="46" t="s">
        <v>5</v>
      </c>
      <c r="BG17" s="46" t="s">
        <v>267</v>
      </c>
      <c r="BH17" s="46" t="s">
        <v>269</v>
      </c>
      <c r="BI17" s="46" t="s">
        <v>270</v>
      </c>
      <c r="BJ17" s="170"/>
      <c r="BL17" s="190" t="s">
        <v>224</v>
      </c>
      <c r="BM17" s="191"/>
      <c r="BN17" s="191"/>
      <c r="BO17" s="191"/>
      <c r="BP17" s="191"/>
      <c r="BQ17" s="192"/>
    </row>
    <row r="18" spans="1:69" s="8" customFormat="1" ht="44.1" customHeight="1" x14ac:dyDescent="0.2">
      <c r="A18" s="81">
        <v>1</v>
      </c>
      <c r="B18" s="82"/>
      <c r="C18" s="82"/>
      <c r="D18" s="82"/>
      <c r="E18" s="83"/>
      <c r="F18" s="84"/>
      <c r="G18" s="85"/>
      <c r="H18" s="86"/>
      <c r="I18" s="87" t="str">
        <f>IFERROR(VLOOKUP(H18,'Codigos y niveles de cargo'!$B$5:$D$60,2,0)," ")</f>
        <v xml:space="preserve"> </v>
      </c>
      <c r="J18" s="263"/>
      <c r="K18" s="263"/>
      <c r="L18" s="88"/>
      <c r="M18" s="84"/>
      <c r="N18" s="84"/>
      <c r="O18" s="84"/>
      <c r="P18" s="84"/>
      <c r="Q18" s="89">
        <f>(N18/3600)+(O18/60)+P18</f>
        <v>0</v>
      </c>
      <c r="R18" s="84"/>
      <c r="S18" s="84"/>
      <c r="T18" s="84"/>
      <c r="U18" s="89">
        <f>(R18/3600)+(S18/60)+T18</f>
        <v>0</v>
      </c>
      <c r="V18" s="84"/>
      <c r="W18" s="84"/>
      <c r="X18" s="84"/>
      <c r="Y18" s="89">
        <f>(V18/3600)+(W18/60)+X18</f>
        <v>0</v>
      </c>
      <c r="Z18" s="90">
        <f>((Q18+(4*U18)+Y18)/6)*(1.07)</f>
        <v>0</v>
      </c>
      <c r="AA18" s="84"/>
      <c r="AB18" s="84"/>
      <c r="AC18" s="84"/>
      <c r="AD18" s="91"/>
      <c r="AE18" s="92"/>
      <c r="AF18" s="93"/>
      <c r="AG18" s="94"/>
      <c r="AH18" s="94"/>
      <c r="AI18" s="95">
        <f>(AF18/3600)+(AG18/60)+AH18</f>
        <v>0</v>
      </c>
      <c r="AJ18" s="94"/>
      <c r="AK18" s="94"/>
      <c r="AL18" s="94"/>
      <c r="AM18" s="95">
        <f>(AJ18/3600)+(AK18/60)+AL18</f>
        <v>0</v>
      </c>
      <c r="AN18" s="94"/>
      <c r="AO18" s="94"/>
      <c r="AP18" s="94"/>
      <c r="AQ18" s="95">
        <f>(AN18/3600)+(AO18/60)+AP18</f>
        <v>0</v>
      </c>
      <c r="AR18" s="96">
        <f>((AI18+(4*AM18)+AQ18)/6)*(1.07)</f>
        <v>0</v>
      </c>
      <c r="AS18" s="97"/>
      <c r="AT18" s="92"/>
      <c r="AU18" s="98"/>
      <c r="AV18" s="99"/>
      <c r="AW18" s="100"/>
      <c r="AX18" s="101"/>
      <c r="AY18" s="102"/>
      <c r="AZ18" s="102"/>
      <c r="BA18" s="33"/>
      <c r="BB18" s="40" t="str">
        <f>IF($AV18=BB$17,($AR18*$AS18),"-")</f>
        <v>-</v>
      </c>
      <c r="BC18" s="40" t="str">
        <f>IF($AV18=BC$17,($AR18*$AS18),"-")</f>
        <v>-</v>
      </c>
      <c r="BD18" s="40" t="str">
        <f t="shared" ref="BD18:BH47" si="0">IF($AV18=BD$17,($AR18*$AS18),"-")</f>
        <v>-</v>
      </c>
      <c r="BE18" s="40" t="str">
        <f t="shared" si="0"/>
        <v>-</v>
      </c>
      <c r="BF18" s="40" t="str">
        <f t="shared" si="0"/>
        <v>-</v>
      </c>
      <c r="BG18" s="40" t="str">
        <f t="shared" si="0"/>
        <v>-</v>
      </c>
      <c r="BH18" s="40" t="str">
        <f>IF($AV18=BH$17,($AR18*$AS18),"-")</f>
        <v>-</v>
      </c>
      <c r="BI18" s="40" t="str">
        <f>IF($AU18="X",($AR18*$AS18),"-")</f>
        <v>-</v>
      </c>
      <c r="BJ18" s="41">
        <f>SUM(BB18:BI18)</f>
        <v>0</v>
      </c>
      <c r="BL18" s="167" t="s">
        <v>152</v>
      </c>
      <c r="BM18" s="168"/>
      <c r="BN18" s="168"/>
      <c r="BO18" s="168"/>
      <c r="BP18" s="168"/>
      <c r="BQ18" s="169"/>
    </row>
    <row r="19" spans="1:69" s="8" customFormat="1" ht="44.1" customHeight="1" x14ac:dyDescent="0.2">
      <c r="A19" s="103">
        <v>2</v>
      </c>
      <c r="B19" s="104"/>
      <c r="C19" s="105"/>
      <c r="D19" s="105"/>
      <c r="E19" s="106"/>
      <c r="F19" s="107"/>
      <c r="G19" s="108"/>
      <c r="H19" s="109"/>
      <c r="I19" s="110" t="str">
        <f>IFERROR(VLOOKUP(H19,'Codigos y niveles de cargo'!$B$5:$D$60,2,0)," ")</f>
        <v xml:space="preserve"> </v>
      </c>
      <c r="J19" s="193"/>
      <c r="K19" s="193"/>
      <c r="L19" s="111"/>
      <c r="M19" s="107"/>
      <c r="N19" s="107"/>
      <c r="O19" s="107"/>
      <c r="P19" s="107"/>
      <c r="Q19" s="112">
        <f t="shared" ref="Q19:Q26" si="1">(N19/3600)+(O19/60)+P19</f>
        <v>0</v>
      </c>
      <c r="R19" s="107"/>
      <c r="S19" s="107"/>
      <c r="T19" s="107"/>
      <c r="U19" s="112">
        <f t="shared" ref="U19:U26" si="2">(R19/3600)+(S19/60)+T19</f>
        <v>0</v>
      </c>
      <c r="V19" s="107"/>
      <c r="W19" s="107"/>
      <c r="X19" s="107"/>
      <c r="Y19" s="112">
        <f t="shared" ref="Y19:Y26" si="3">(V19/3600)+(W19/60)+X19</f>
        <v>0</v>
      </c>
      <c r="Z19" s="113">
        <f t="shared" ref="Z19:Z26" si="4">((Q19+(4*U19)+Y19)/6)*(1.07)</f>
        <v>0</v>
      </c>
      <c r="AA19" s="107"/>
      <c r="AB19" s="107"/>
      <c r="AC19" s="107"/>
      <c r="AD19" s="114"/>
      <c r="AE19" s="92"/>
      <c r="AF19" s="115"/>
      <c r="AG19" s="107"/>
      <c r="AH19" s="107"/>
      <c r="AI19" s="112">
        <f t="shared" ref="AI19:AI42" si="5">(AF19/3600)+(AG19/60)+AH19</f>
        <v>0</v>
      </c>
      <c r="AJ19" s="107"/>
      <c r="AK19" s="107"/>
      <c r="AL19" s="107"/>
      <c r="AM19" s="112">
        <f t="shared" ref="AM19:AM42" si="6">(AJ19/3600)+(AK19/60)+AL19</f>
        <v>0</v>
      </c>
      <c r="AN19" s="107"/>
      <c r="AO19" s="107"/>
      <c r="AP19" s="107"/>
      <c r="AQ19" s="112">
        <f t="shared" ref="AQ19:AQ42" si="7">(AN19/3600)+(AO19/60)+AP19</f>
        <v>0</v>
      </c>
      <c r="AR19" s="113">
        <f t="shared" ref="AR19:AR42" si="8">((AI19+(4*AM19)+AQ19)/6)*(1.07)</f>
        <v>0</v>
      </c>
      <c r="AS19" s="116"/>
      <c r="AT19" s="92"/>
      <c r="AU19" s="117"/>
      <c r="AV19" s="118"/>
      <c r="AW19" s="119"/>
      <c r="AX19" s="120"/>
      <c r="AY19" s="121"/>
      <c r="AZ19" s="121"/>
      <c r="BA19" s="33"/>
      <c r="BB19" s="42" t="str">
        <f t="shared" ref="BB19:BC47" si="9">IF($AV19=BB$17,($AR19*$AS19),"-")</f>
        <v>-</v>
      </c>
      <c r="BC19" s="42" t="str">
        <f t="shared" si="9"/>
        <v>-</v>
      </c>
      <c r="BD19" s="42" t="str">
        <f t="shared" si="0"/>
        <v>-</v>
      </c>
      <c r="BE19" s="42" t="str">
        <f t="shared" si="0"/>
        <v>-</v>
      </c>
      <c r="BF19" s="42" t="str">
        <f t="shared" si="0"/>
        <v>-</v>
      </c>
      <c r="BG19" s="42" t="str">
        <f t="shared" si="0"/>
        <v>-</v>
      </c>
      <c r="BH19" s="42" t="str">
        <f t="shared" si="0"/>
        <v>-</v>
      </c>
      <c r="BI19" s="42" t="str">
        <f t="shared" ref="BI19:BI47" si="10">IF($AU19="X",($AR19*$AS19),"-")</f>
        <v>-</v>
      </c>
      <c r="BJ19" s="43">
        <f>SUM(BB19:BH19)</f>
        <v>0</v>
      </c>
      <c r="BL19" s="153" t="s">
        <v>150</v>
      </c>
      <c r="BM19" s="154"/>
      <c r="BN19" s="154"/>
      <c r="BO19" s="154"/>
      <c r="BP19" s="9">
        <v>8</v>
      </c>
      <c r="BQ19" s="17" t="s">
        <v>98</v>
      </c>
    </row>
    <row r="20" spans="1:69" s="8" customFormat="1" ht="44.1" customHeight="1" x14ac:dyDescent="0.2">
      <c r="A20" s="103">
        <v>3</v>
      </c>
      <c r="B20" s="104"/>
      <c r="C20" s="105"/>
      <c r="D20" s="105"/>
      <c r="E20" s="106"/>
      <c r="F20" s="107"/>
      <c r="G20" s="108"/>
      <c r="H20" s="109"/>
      <c r="I20" s="110" t="str">
        <f>IFERROR(VLOOKUP(H20,'Codigos y niveles de cargo'!$B$5:$D$60,2,0)," ")</f>
        <v xml:space="preserve"> </v>
      </c>
      <c r="J20" s="193"/>
      <c r="K20" s="193"/>
      <c r="L20" s="111"/>
      <c r="M20" s="107"/>
      <c r="N20" s="107"/>
      <c r="O20" s="107"/>
      <c r="P20" s="107"/>
      <c r="Q20" s="112">
        <f t="shared" si="1"/>
        <v>0</v>
      </c>
      <c r="R20" s="107"/>
      <c r="S20" s="107"/>
      <c r="T20" s="107"/>
      <c r="U20" s="112">
        <f t="shared" si="2"/>
        <v>0</v>
      </c>
      <c r="V20" s="107"/>
      <c r="W20" s="107"/>
      <c r="X20" s="107"/>
      <c r="Y20" s="112">
        <f t="shared" si="3"/>
        <v>0</v>
      </c>
      <c r="Z20" s="113">
        <f t="shared" si="4"/>
        <v>0</v>
      </c>
      <c r="AA20" s="107"/>
      <c r="AB20" s="107"/>
      <c r="AC20" s="107"/>
      <c r="AD20" s="114"/>
      <c r="AE20" s="92"/>
      <c r="AF20" s="115"/>
      <c r="AG20" s="107"/>
      <c r="AH20" s="107"/>
      <c r="AI20" s="112">
        <f t="shared" si="5"/>
        <v>0</v>
      </c>
      <c r="AJ20" s="107"/>
      <c r="AK20" s="107"/>
      <c r="AL20" s="107"/>
      <c r="AM20" s="112">
        <f t="shared" si="6"/>
        <v>0</v>
      </c>
      <c r="AN20" s="107"/>
      <c r="AO20" s="107"/>
      <c r="AP20" s="107"/>
      <c r="AQ20" s="112">
        <f t="shared" si="7"/>
        <v>0</v>
      </c>
      <c r="AR20" s="113">
        <f t="shared" si="8"/>
        <v>0</v>
      </c>
      <c r="AS20" s="116"/>
      <c r="AT20" s="92"/>
      <c r="AU20" s="117"/>
      <c r="AV20" s="118"/>
      <c r="AW20" s="119"/>
      <c r="AX20" s="120"/>
      <c r="AY20" s="121"/>
      <c r="AZ20" s="121"/>
      <c r="BA20" s="33"/>
      <c r="BB20" s="42" t="str">
        <f t="shared" si="9"/>
        <v>-</v>
      </c>
      <c r="BC20" s="42" t="str">
        <f t="shared" si="9"/>
        <v>-</v>
      </c>
      <c r="BD20" s="42" t="str">
        <f t="shared" si="0"/>
        <v>-</v>
      </c>
      <c r="BE20" s="42" t="str">
        <f t="shared" si="0"/>
        <v>-</v>
      </c>
      <c r="BF20" s="42" t="str">
        <f t="shared" si="0"/>
        <v>-</v>
      </c>
      <c r="BG20" s="42" t="str">
        <f t="shared" si="0"/>
        <v>-</v>
      </c>
      <c r="BH20" s="42" t="str">
        <f t="shared" si="0"/>
        <v>-</v>
      </c>
      <c r="BI20" s="42" t="str">
        <f t="shared" si="10"/>
        <v>-</v>
      </c>
      <c r="BJ20" s="43">
        <f t="shared" ref="BJ20:BJ46" si="11">SUM(BB20:BH20)</f>
        <v>0</v>
      </c>
      <c r="BL20" s="153" t="s">
        <v>223</v>
      </c>
      <c r="BM20" s="154"/>
      <c r="BN20" s="154"/>
      <c r="BO20" s="154"/>
      <c r="BP20" s="9">
        <v>44</v>
      </c>
      <c r="BQ20" s="17" t="s">
        <v>98</v>
      </c>
    </row>
    <row r="21" spans="1:69" s="8" customFormat="1" ht="44.1" customHeight="1" x14ac:dyDescent="0.2">
      <c r="A21" s="103">
        <v>4</v>
      </c>
      <c r="B21" s="104"/>
      <c r="C21" s="105"/>
      <c r="D21" s="105"/>
      <c r="E21" s="106"/>
      <c r="F21" s="107"/>
      <c r="G21" s="108"/>
      <c r="H21" s="109"/>
      <c r="I21" s="110" t="str">
        <f>IFERROR(VLOOKUP(H21,'Codigos y niveles de cargo'!$B$5:$D$60,2,0)," ")</f>
        <v xml:space="preserve"> </v>
      </c>
      <c r="J21" s="193"/>
      <c r="K21" s="193"/>
      <c r="L21" s="111"/>
      <c r="M21" s="107"/>
      <c r="N21" s="107"/>
      <c r="O21" s="107"/>
      <c r="P21" s="107"/>
      <c r="Q21" s="112">
        <f t="shared" si="1"/>
        <v>0</v>
      </c>
      <c r="R21" s="107"/>
      <c r="S21" s="107"/>
      <c r="T21" s="107"/>
      <c r="U21" s="112">
        <f t="shared" si="2"/>
        <v>0</v>
      </c>
      <c r="V21" s="107"/>
      <c r="W21" s="107"/>
      <c r="X21" s="107"/>
      <c r="Y21" s="112">
        <f t="shared" si="3"/>
        <v>0</v>
      </c>
      <c r="Z21" s="113">
        <f t="shared" si="4"/>
        <v>0</v>
      </c>
      <c r="AA21" s="107"/>
      <c r="AB21" s="107"/>
      <c r="AC21" s="107"/>
      <c r="AD21" s="114"/>
      <c r="AE21" s="92"/>
      <c r="AF21" s="115"/>
      <c r="AG21" s="107"/>
      <c r="AH21" s="107"/>
      <c r="AI21" s="112">
        <f t="shared" si="5"/>
        <v>0</v>
      </c>
      <c r="AJ21" s="107"/>
      <c r="AK21" s="107"/>
      <c r="AL21" s="107"/>
      <c r="AM21" s="112">
        <f t="shared" si="6"/>
        <v>0</v>
      </c>
      <c r="AN21" s="107"/>
      <c r="AO21" s="107"/>
      <c r="AP21" s="107"/>
      <c r="AQ21" s="112">
        <f t="shared" si="7"/>
        <v>0</v>
      </c>
      <c r="AR21" s="113">
        <f t="shared" si="8"/>
        <v>0</v>
      </c>
      <c r="AS21" s="116"/>
      <c r="AT21" s="92"/>
      <c r="AU21" s="117"/>
      <c r="AV21" s="118"/>
      <c r="AW21" s="119"/>
      <c r="AX21" s="120"/>
      <c r="AY21" s="121"/>
      <c r="AZ21" s="121"/>
      <c r="BA21" s="33"/>
      <c r="BB21" s="42" t="str">
        <f t="shared" si="9"/>
        <v>-</v>
      </c>
      <c r="BC21" s="42" t="str">
        <f t="shared" si="9"/>
        <v>-</v>
      </c>
      <c r="BD21" s="42" t="str">
        <f t="shared" si="0"/>
        <v>-</v>
      </c>
      <c r="BE21" s="42" t="str">
        <f t="shared" si="0"/>
        <v>-</v>
      </c>
      <c r="BF21" s="42" t="str">
        <f t="shared" si="0"/>
        <v>-</v>
      </c>
      <c r="BG21" s="42" t="str">
        <f t="shared" si="0"/>
        <v>-</v>
      </c>
      <c r="BH21" s="42" t="str">
        <f t="shared" si="0"/>
        <v>-</v>
      </c>
      <c r="BI21" s="42" t="str">
        <f t="shared" si="10"/>
        <v>-</v>
      </c>
      <c r="BJ21" s="43">
        <f t="shared" si="11"/>
        <v>0</v>
      </c>
      <c r="BL21" s="153" t="s">
        <v>215</v>
      </c>
      <c r="BM21" s="154"/>
      <c r="BN21" s="154"/>
      <c r="BO21" s="154"/>
      <c r="BP21" s="9">
        <v>40</v>
      </c>
      <c r="BQ21" s="17" t="s">
        <v>98</v>
      </c>
    </row>
    <row r="22" spans="1:69" s="8" customFormat="1" ht="44.1" customHeight="1" x14ac:dyDescent="0.2">
      <c r="A22" s="103">
        <v>5</v>
      </c>
      <c r="B22" s="104"/>
      <c r="C22" s="105"/>
      <c r="D22" s="105"/>
      <c r="E22" s="106"/>
      <c r="F22" s="107"/>
      <c r="G22" s="108"/>
      <c r="H22" s="109"/>
      <c r="I22" s="110" t="str">
        <f>IFERROR(VLOOKUP(H22,'Codigos y niveles de cargo'!$B$5:$D$60,2,0)," ")</f>
        <v xml:space="preserve"> </v>
      </c>
      <c r="J22" s="193"/>
      <c r="K22" s="193"/>
      <c r="L22" s="111"/>
      <c r="M22" s="107"/>
      <c r="N22" s="107"/>
      <c r="O22" s="107"/>
      <c r="P22" s="107"/>
      <c r="Q22" s="112">
        <f t="shared" si="1"/>
        <v>0</v>
      </c>
      <c r="R22" s="107"/>
      <c r="S22" s="107"/>
      <c r="T22" s="107"/>
      <c r="U22" s="112">
        <f t="shared" si="2"/>
        <v>0</v>
      </c>
      <c r="V22" s="107"/>
      <c r="W22" s="107"/>
      <c r="X22" s="107"/>
      <c r="Y22" s="112">
        <f t="shared" si="3"/>
        <v>0</v>
      </c>
      <c r="Z22" s="113">
        <f t="shared" si="4"/>
        <v>0</v>
      </c>
      <c r="AA22" s="107"/>
      <c r="AB22" s="107"/>
      <c r="AC22" s="107"/>
      <c r="AD22" s="114"/>
      <c r="AE22" s="92"/>
      <c r="AF22" s="115"/>
      <c r="AG22" s="107"/>
      <c r="AH22" s="107"/>
      <c r="AI22" s="112">
        <f t="shared" si="5"/>
        <v>0</v>
      </c>
      <c r="AJ22" s="107"/>
      <c r="AK22" s="107"/>
      <c r="AL22" s="107"/>
      <c r="AM22" s="112">
        <f t="shared" si="6"/>
        <v>0</v>
      </c>
      <c r="AN22" s="107"/>
      <c r="AO22" s="107"/>
      <c r="AP22" s="107"/>
      <c r="AQ22" s="112">
        <f t="shared" si="7"/>
        <v>0</v>
      </c>
      <c r="AR22" s="113">
        <f t="shared" si="8"/>
        <v>0</v>
      </c>
      <c r="AS22" s="116"/>
      <c r="AT22" s="92"/>
      <c r="AU22" s="117"/>
      <c r="AV22" s="118"/>
      <c r="AW22" s="119"/>
      <c r="AX22" s="120"/>
      <c r="AY22" s="121"/>
      <c r="AZ22" s="121"/>
      <c r="BA22" s="33"/>
      <c r="BB22" s="42" t="str">
        <f t="shared" si="9"/>
        <v>-</v>
      </c>
      <c r="BC22" s="42" t="str">
        <f t="shared" si="9"/>
        <v>-</v>
      </c>
      <c r="BD22" s="42" t="str">
        <f t="shared" si="0"/>
        <v>-</v>
      </c>
      <c r="BE22" s="42" t="str">
        <f t="shared" si="0"/>
        <v>-</v>
      </c>
      <c r="BF22" s="42" t="str">
        <f t="shared" si="0"/>
        <v>-</v>
      </c>
      <c r="BG22" s="42" t="str">
        <f t="shared" si="0"/>
        <v>-</v>
      </c>
      <c r="BH22" s="42" t="str">
        <f t="shared" si="0"/>
        <v>-</v>
      </c>
      <c r="BI22" s="42" t="str">
        <f t="shared" si="10"/>
        <v>-</v>
      </c>
      <c r="BJ22" s="43">
        <f t="shared" si="11"/>
        <v>0</v>
      </c>
      <c r="BL22" s="153" t="s">
        <v>220</v>
      </c>
      <c r="BM22" s="154"/>
      <c r="BN22" s="154"/>
      <c r="BO22" s="154"/>
      <c r="BP22" s="9">
        <v>2.5</v>
      </c>
      <c r="BQ22" s="17" t="s">
        <v>98</v>
      </c>
    </row>
    <row r="23" spans="1:69" s="8" customFormat="1" ht="44.1" customHeight="1" x14ac:dyDescent="0.2">
      <c r="A23" s="103">
        <v>6</v>
      </c>
      <c r="B23" s="104"/>
      <c r="C23" s="105"/>
      <c r="D23" s="105"/>
      <c r="E23" s="106"/>
      <c r="F23" s="107"/>
      <c r="G23" s="108"/>
      <c r="H23" s="109"/>
      <c r="I23" s="110" t="str">
        <f>IFERROR(VLOOKUP(H23,'Codigos y niveles de cargo'!$B$5:$D$60,2,0)," ")</f>
        <v xml:space="preserve"> </v>
      </c>
      <c r="J23" s="193"/>
      <c r="K23" s="193"/>
      <c r="L23" s="111"/>
      <c r="M23" s="107"/>
      <c r="N23" s="107"/>
      <c r="O23" s="107"/>
      <c r="P23" s="107"/>
      <c r="Q23" s="112">
        <f t="shared" si="1"/>
        <v>0</v>
      </c>
      <c r="R23" s="107"/>
      <c r="S23" s="107"/>
      <c r="T23" s="107"/>
      <c r="U23" s="112">
        <f t="shared" si="2"/>
        <v>0</v>
      </c>
      <c r="V23" s="107"/>
      <c r="W23" s="107"/>
      <c r="X23" s="107"/>
      <c r="Y23" s="112">
        <f t="shared" si="3"/>
        <v>0</v>
      </c>
      <c r="Z23" s="113">
        <f t="shared" si="4"/>
        <v>0</v>
      </c>
      <c r="AA23" s="107"/>
      <c r="AB23" s="107"/>
      <c r="AC23" s="107"/>
      <c r="AD23" s="114"/>
      <c r="AE23" s="92"/>
      <c r="AF23" s="115"/>
      <c r="AG23" s="107"/>
      <c r="AH23" s="107"/>
      <c r="AI23" s="112">
        <f t="shared" si="5"/>
        <v>0</v>
      </c>
      <c r="AJ23" s="107"/>
      <c r="AK23" s="107"/>
      <c r="AL23" s="107"/>
      <c r="AM23" s="112">
        <f t="shared" si="6"/>
        <v>0</v>
      </c>
      <c r="AN23" s="107"/>
      <c r="AO23" s="107"/>
      <c r="AP23" s="107"/>
      <c r="AQ23" s="112">
        <f t="shared" si="7"/>
        <v>0</v>
      </c>
      <c r="AR23" s="113">
        <f t="shared" si="8"/>
        <v>0</v>
      </c>
      <c r="AS23" s="116"/>
      <c r="AT23" s="92"/>
      <c r="AU23" s="117"/>
      <c r="AV23" s="118"/>
      <c r="AW23" s="119"/>
      <c r="AX23" s="120"/>
      <c r="AY23" s="121"/>
      <c r="AZ23" s="121"/>
      <c r="BA23" s="33"/>
      <c r="BB23" s="42" t="str">
        <f t="shared" si="9"/>
        <v>-</v>
      </c>
      <c r="BC23" s="42" t="str">
        <f t="shared" si="9"/>
        <v>-</v>
      </c>
      <c r="BD23" s="42" t="str">
        <f t="shared" si="0"/>
        <v>-</v>
      </c>
      <c r="BE23" s="42" t="str">
        <f t="shared" si="0"/>
        <v>-</v>
      </c>
      <c r="BF23" s="42" t="str">
        <f t="shared" si="0"/>
        <v>-</v>
      </c>
      <c r="BG23" s="42" t="str">
        <f t="shared" si="0"/>
        <v>-</v>
      </c>
      <c r="BH23" s="42" t="str">
        <f t="shared" si="0"/>
        <v>-</v>
      </c>
      <c r="BI23" s="42" t="str">
        <f t="shared" si="10"/>
        <v>-</v>
      </c>
      <c r="BJ23" s="43">
        <f t="shared" si="11"/>
        <v>0</v>
      </c>
      <c r="BL23" s="153" t="s">
        <v>219</v>
      </c>
      <c r="BM23" s="154"/>
      <c r="BN23" s="154"/>
      <c r="BO23" s="154"/>
      <c r="BP23" s="9">
        <f>+BP21-BP22</f>
        <v>37.5</v>
      </c>
      <c r="BQ23" s="17" t="s">
        <v>98</v>
      </c>
    </row>
    <row r="24" spans="1:69" s="8" customFormat="1" ht="44.1" customHeight="1" x14ac:dyDescent="0.2">
      <c r="A24" s="103">
        <v>7</v>
      </c>
      <c r="B24" s="104"/>
      <c r="C24" s="105"/>
      <c r="D24" s="105"/>
      <c r="E24" s="106"/>
      <c r="F24" s="107"/>
      <c r="G24" s="108"/>
      <c r="H24" s="109"/>
      <c r="I24" s="110" t="str">
        <f>IFERROR(VLOOKUP(H24,'Codigos y niveles de cargo'!$B$5:$D$60,2,0)," ")</f>
        <v xml:space="preserve"> </v>
      </c>
      <c r="J24" s="193"/>
      <c r="K24" s="193"/>
      <c r="L24" s="111"/>
      <c r="M24" s="107"/>
      <c r="N24" s="107"/>
      <c r="O24" s="107"/>
      <c r="P24" s="107"/>
      <c r="Q24" s="112">
        <f t="shared" si="1"/>
        <v>0</v>
      </c>
      <c r="R24" s="107"/>
      <c r="S24" s="107"/>
      <c r="T24" s="107"/>
      <c r="U24" s="112">
        <f t="shared" si="2"/>
        <v>0</v>
      </c>
      <c r="V24" s="107"/>
      <c r="W24" s="107"/>
      <c r="X24" s="107"/>
      <c r="Y24" s="112">
        <f t="shared" si="3"/>
        <v>0</v>
      </c>
      <c r="Z24" s="113">
        <f t="shared" si="4"/>
        <v>0</v>
      </c>
      <c r="AA24" s="107"/>
      <c r="AB24" s="107"/>
      <c r="AC24" s="107"/>
      <c r="AD24" s="114"/>
      <c r="AE24" s="92"/>
      <c r="AF24" s="115"/>
      <c r="AG24" s="107"/>
      <c r="AH24" s="107"/>
      <c r="AI24" s="112">
        <f t="shared" si="5"/>
        <v>0</v>
      </c>
      <c r="AJ24" s="107"/>
      <c r="AK24" s="107"/>
      <c r="AL24" s="107"/>
      <c r="AM24" s="112">
        <f t="shared" si="6"/>
        <v>0</v>
      </c>
      <c r="AN24" s="107"/>
      <c r="AO24" s="107"/>
      <c r="AP24" s="107"/>
      <c r="AQ24" s="112">
        <f t="shared" si="7"/>
        <v>0</v>
      </c>
      <c r="AR24" s="113">
        <f t="shared" si="8"/>
        <v>0</v>
      </c>
      <c r="AS24" s="116"/>
      <c r="AT24" s="92"/>
      <c r="AU24" s="117"/>
      <c r="AV24" s="118"/>
      <c r="AW24" s="119"/>
      <c r="AX24" s="120"/>
      <c r="AY24" s="121"/>
      <c r="AZ24" s="121"/>
      <c r="BA24" s="33"/>
      <c r="BB24" s="42" t="str">
        <f t="shared" si="9"/>
        <v>-</v>
      </c>
      <c r="BC24" s="42" t="str">
        <f t="shared" si="9"/>
        <v>-</v>
      </c>
      <c r="BD24" s="42" t="str">
        <f t="shared" si="0"/>
        <v>-</v>
      </c>
      <c r="BE24" s="42" t="str">
        <f t="shared" si="0"/>
        <v>-</v>
      </c>
      <c r="BF24" s="42" t="str">
        <f t="shared" si="0"/>
        <v>-</v>
      </c>
      <c r="BG24" s="42" t="str">
        <f t="shared" si="0"/>
        <v>-</v>
      </c>
      <c r="BH24" s="42" t="str">
        <f t="shared" si="0"/>
        <v>-</v>
      </c>
      <c r="BI24" s="42" t="str">
        <f>IF($AU24="X",($AR24*$AS24),"-")</f>
        <v>-</v>
      </c>
      <c r="BJ24" s="43">
        <f t="shared" si="11"/>
        <v>0</v>
      </c>
      <c r="BL24" s="158" t="s">
        <v>218</v>
      </c>
      <c r="BM24" s="159"/>
      <c r="BN24" s="159"/>
      <c r="BO24" s="160"/>
      <c r="BP24" s="9">
        <f>+BP20-BP22</f>
        <v>41.5</v>
      </c>
      <c r="BQ24" s="17" t="s">
        <v>98</v>
      </c>
    </row>
    <row r="25" spans="1:69" s="8" customFormat="1" ht="44.1" customHeight="1" x14ac:dyDescent="0.2">
      <c r="A25" s="103">
        <v>8</v>
      </c>
      <c r="B25" s="104"/>
      <c r="C25" s="105"/>
      <c r="D25" s="105"/>
      <c r="E25" s="106"/>
      <c r="F25" s="107"/>
      <c r="G25" s="108"/>
      <c r="H25" s="109"/>
      <c r="I25" s="110" t="str">
        <f>IFERROR(VLOOKUP(H25,'Codigos y niveles de cargo'!$B$5:$D$60,2,0)," ")</f>
        <v xml:space="preserve"> </v>
      </c>
      <c r="J25" s="193"/>
      <c r="K25" s="193"/>
      <c r="L25" s="111"/>
      <c r="M25" s="107"/>
      <c r="N25" s="107"/>
      <c r="O25" s="107"/>
      <c r="P25" s="107"/>
      <c r="Q25" s="112">
        <f t="shared" si="1"/>
        <v>0</v>
      </c>
      <c r="R25" s="107"/>
      <c r="S25" s="107"/>
      <c r="T25" s="107"/>
      <c r="U25" s="112">
        <f t="shared" si="2"/>
        <v>0</v>
      </c>
      <c r="V25" s="107"/>
      <c r="W25" s="107"/>
      <c r="X25" s="107"/>
      <c r="Y25" s="112">
        <f t="shared" si="3"/>
        <v>0</v>
      </c>
      <c r="Z25" s="113">
        <f t="shared" si="4"/>
        <v>0</v>
      </c>
      <c r="AA25" s="107"/>
      <c r="AB25" s="107"/>
      <c r="AC25" s="107"/>
      <c r="AD25" s="114"/>
      <c r="AE25" s="92"/>
      <c r="AF25" s="115"/>
      <c r="AG25" s="107"/>
      <c r="AH25" s="107"/>
      <c r="AI25" s="112">
        <f t="shared" si="5"/>
        <v>0</v>
      </c>
      <c r="AJ25" s="107"/>
      <c r="AK25" s="107"/>
      <c r="AL25" s="107"/>
      <c r="AM25" s="112">
        <f t="shared" si="6"/>
        <v>0</v>
      </c>
      <c r="AN25" s="107"/>
      <c r="AO25" s="107"/>
      <c r="AP25" s="107"/>
      <c r="AQ25" s="112">
        <f t="shared" si="7"/>
        <v>0</v>
      </c>
      <c r="AR25" s="113">
        <f t="shared" si="8"/>
        <v>0</v>
      </c>
      <c r="AS25" s="116"/>
      <c r="AT25" s="92"/>
      <c r="AU25" s="117"/>
      <c r="AV25" s="118"/>
      <c r="AW25" s="119"/>
      <c r="AX25" s="120"/>
      <c r="AY25" s="121"/>
      <c r="AZ25" s="121"/>
      <c r="BA25" s="33"/>
      <c r="BB25" s="42" t="str">
        <f t="shared" si="9"/>
        <v>-</v>
      </c>
      <c r="BC25" s="42" t="str">
        <f t="shared" si="9"/>
        <v>-</v>
      </c>
      <c r="BD25" s="42" t="str">
        <f t="shared" si="0"/>
        <v>-</v>
      </c>
      <c r="BE25" s="42" t="str">
        <f t="shared" si="0"/>
        <v>-</v>
      </c>
      <c r="BF25" s="42" t="str">
        <f t="shared" si="0"/>
        <v>-</v>
      </c>
      <c r="BG25" s="42" t="str">
        <f t="shared" si="0"/>
        <v>-</v>
      </c>
      <c r="BH25" s="42" t="str">
        <f t="shared" si="0"/>
        <v>-</v>
      </c>
      <c r="BI25" s="42" t="str">
        <f t="shared" si="10"/>
        <v>-</v>
      </c>
      <c r="BJ25" s="43">
        <f t="shared" si="11"/>
        <v>0</v>
      </c>
      <c r="BL25" s="153" t="s">
        <v>216</v>
      </c>
      <c r="BM25" s="154"/>
      <c r="BN25" s="154"/>
      <c r="BO25" s="154"/>
      <c r="BP25" s="9">
        <f>30/7</f>
        <v>4.2857142857142856</v>
      </c>
      <c r="BQ25" s="17" t="s">
        <v>151</v>
      </c>
    </row>
    <row r="26" spans="1:69" s="8" customFormat="1" ht="44.1" customHeight="1" x14ac:dyDescent="0.2">
      <c r="A26" s="103">
        <v>9</v>
      </c>
      <c r="B26" s="104"/>
      <c r="C26" s="105"/>
      <c r="D26" s="105"/>
      <c r="E26" s="106"/>
      <c r="F26" s="107"/>
      <c r="G26" s="108"/>
      <c r="H26" s="109"/>
      <c r="I26" s="110" t="str">
        <f>IFERROR(VLOOKUP(H26,'Codigos y niveles de cargo'!$B$5:$D$60,2,0)," ")</f>
        <v xml:space="preserve"> </v>
      </c>
      <c r="J26" s="193"/>
      <c r="K26" s="193"/>
      <c r="L26" s="111"/>
      <c r="M26" s="107"/>
      <c r="N26" s="107"/>
      <c r="O26" s="107"/>
      <c r="P26" s="107"/>
      <c r="Q26" s="112">
        <f t="shared" si="1"/>
        <v>0</v>
      </c>
      <c r="R26" s="107"/>
      <c r="S26" s="107"/>
      <c r="T26" s="107"/>
      <c r="U26" s="112">
        <f t="shared" si="2"/>
        <v>0</v>
      </c>
      <c r="V26" s="107"/>
      <c r="W26" s="107"/>
      <c r="X26" s="107"/>
      <c r="Y26" s="112">
        <f t="shared" si="3"/>
        <v>0</v>
      </c>
      <c r="Z26" s="113">
        <f t="shared" si="4"/>
        <v>0</v>
      </c>
      <c r="AA26" s="107"/>
      <c r="AB26" s="107"/>
      <c r="AC26" s="107"/>
      <c r="AD26" s="114"/>
      <c r="AE26" s="92"/>
      <c r="AF26" s="115"/>
      <c r="AG26" s="107"/>
      <c r="AH26" s="107"/>
      <c r="AI26" s="112">
        <f t="shared" si="5"/>
        <v>0</v>
      </c>
      <c r="AJ26" s="107"/>
      <c r="AK26" s="107"/>
      <c r="AL26" s="107"/>
      <c r="AM26" s="112">
        <f t="shared" si="6"/>
        <v>0</v>
      </c>
      <c r="AN26" s="107"/>
      <c r="AO26" s="107"/>
      <c r="AP26" s="107"/>
      <c r="AQ26" s="112">
        <f t="shared" si="7"/>
        <v>0</v>
      </c>
      <c r="AR26" s="113">
        <f t="shared" si="8"/>
        <v>0</v>
      </c>
      <c r="AS26" s="116"/>
      <c r="AT26" s="92"/>
      <c r="AU26" s="117"/>
      <c r="AV26" s="118"/>
      <c r="AW26" s="119"/>
      <c r="AX26" s="120"/>
      <c r="AY26" s="121"/>
      <c r="AZ26" s="121"/>
      <c r="BA26" s="33"/>
      <c r="BB26" s="42" t="str">
        <f t="shared" si="9"/>
        <v>-</v>
      </c>
      <c r="BC26" s="42" t="str">
        <f t="shared" si="9"/>
        <v>-</v>
      </c>
      <c r="BD26" s="42" t="str">
        <f t="shared" si="0"/>
        <v>-</v>
      </c>
      <c r="BE26" s="42" t="str">
        <f t="shared" si="0"/>
        <v>-</v>
      </c>
      <c r="BF26" s="42" t="str">
        <f t="shared" si="0"/>
        <v>-</v>
      </c>
      <c r="BG26" s="42" t="str">
        <f t="shared" si="0"/>
        <v>-</v>
      </c>
      <c r="BH26" s="42" t="str">
        <f t="shared" si="0"/>
        <v>-</v>
      </c>
      <c r="BI26" s="42" t="str">
        <f t="shared" si="10"/>
        <v>-</v>
      </c>
      <c r="BJ26" s="43">
        <f t="shared" si="11"/>
        <v>0</v>
      </c>
      <c r="BL26" s="153" t="s">
        <v>217</v>
      </c>
      <c r="BM26" s="154"/>
      <c r="BN26" s="154"/>
      <c r="BO26" s="154"/>
      <c r="BP26" s="9">
        <f>BP23*BP25</f>
        <v>160.71428571428572</v>
      </c>
      <c r="BQ26" s="17" t="s">
        <v>98</v>
      </c>
    </row>
    <row r="27" spans="1:69" s="8" customFormat="1" ht="44.1" customHeight="1" x14ac:dyDescent="0.2">
      <c r="A27" s="103">
        <v>10</v>
      </c>
      <c r="B27" s="104"/>
      <c r="C27" s="105"/>
      <c r="D27" s="105"/>
      <c r="E27" s="106"/>
      <c r="F27" s="107"/>
      <c r="G27" s="108"/>
      <c r="H27" s="109"/>
      <c r="I27" s="110" t="str">
        <f>IFERROR(VLOOKUP(H27,'Codigos y niveles de cargo'!$B$5:$D$60,2,0)," ")</f>
        <v xml:space="preserve"> </v>
      </c>
      <c r="J27" s="193"/>
      <c r="K27" s="193"/>
      <c r="L27" s="111"/>
      <c r="M27" s="107"/>
      <c r="N27" s="107"/>
      <c r="O27" s="107"/>
      <c r="P27" s="107"/>
      <c r="Q27" s="112">
        <f t="shared" ref="Q27:Q36" si="12">(N27/3600)+(O27/60)+P27</f>
        <v>0</v>
      </c>
      <c r="R27" s="107"/>
      <c r="S27" s="107"/>
      <c r="T27" s="107"/>
      <c r="U27" s="112">
        <f t="shared" ref="U27:U36" si="13">(R27/3600)+(S27/60)+T27</f>
        <v>0</v>
      </c>
      <c r="V27" s="107"/>
      <c r="W27" s="107"/>
      <c r="X27" s="107"/>
      <c r="Y27" s="112">
        <f t="shared" ref="Y27:Y36" si="14">(V27/3600)+(W27/60)+X27</f>
        <v>0</v>
      </c>
      <c r="Z27" s="113">
        <f t="shared" ref="Z27:Z36" si="15">((Q27+(4*U27)+Y27)/6)*(1.07)</f>
        <v>0</v>
      </c>
      <c r="AA27" s="107"/>
      <c r="AB27" s="107"/>
      <c r="AC27" s="107"/>
      <c r="AD27" s="114"/>
      <c r="AE27" s="92"/>
      <c r="AF27" s="115"/>
      <c r="AG27" s="107"/>
      <c r="AH27" s="107"/>
      <c r="AI27" s="112">
        <f t="shared" ref="AI27:AI36" si="16">(AF27/3600)+(AG27/60)+AH27</f>
        <v>0</v>
      </c>
      <c r="AJ27" s="107"/>
      <c r="AK27" s="107"/>
      <c r="AL27" s="107"/>
      <c r="AM27" s="112">
        <f t="shared" ref="AM27:AM36" si="17">(AJ27/3600)+(AK27/60)+AL27</f>
        <v>0</v>
      </c>
      <c r="AN27" s="107"/>
      <c r="AO27" s="107"/>
      <c r="AP27" s="107"/>
      <c r="AQ27" s="112">
        <f t="shared" ref="AQ27:AQ36" si="18">(AN27/3600)+(AO27/60)+AP27</f>
        <v>0</v>
      </c>
      <c r="AR27" s="113">
        <f t="shared" ref="AR27:AR36" si="19">((AI27+(4*AM27)+AQ27)/6)*(1.07)</f>
        <v>0</v>
      </c>
      <c r="AS27" s="116"/>
      <c r="AT27" s="92"/>
      <c r="AU27" s="117"/>
      <c r="AV27" s="118"/>
      <c r="AW27" s="119"/>
      <c r="AX27" s="120"/>
      <c r="AY27" s="121"/>
      <c r="AZ27" s="121"/>
      <c r="BA27" s="33"/>
      <c r="BB27" s="42"/>
      <c r="BC27" s="42"/>
      <c r="BD27" s="42"/>
      <c r="BE27" s="42"/>
      <c r="BF27" s="42"/>
      <c r="BG27" s="42"/>
      <c r="BH27" s="42"/>
      <c r="BI27" s="42"/>
      <c r="BJ27" s="43"/>
      <c r="BL27" s="33"/>
      <c r="BM27" s="33"/>
      <c r="BN27" s="33"/>
      <c r="BO27" s="33"/>
      <c r="BP27" s="34"/>
      <c r="BQ27" s="34"/>
    </row>
    <row r="28" spans="1:69" s="8" customFormat="1" ht="44.1" customHeight="1" x14ac:dyDescent="0.2">
      <c r="A28" s="103">
        <v>11</v>
      </c>
      <c r="B28" s="104"/>
      <c r="C28" s="105"/>
      <c r="D28" s="105"/>
      <c r="E28" s="106"/>
      <c r="F28" s="107"/>
      <c r="G28" s="108"/>
      <c r="H28" s="109"/>
      <c r="I28" s="110" t="str">
        <f>IFERROR(VLOOKUP(H28,'Codigos y niveles de cargo'!$B$5:$D$60,2,0)," ")</f>
        <v xml:space="preserve"> </v>
      </c>
      <c r="J28" s="193"/>
      <c r="K28" s="193"/>
      <c r="L28" s="111"/>
      <c r="M28" s="107"/>
      <c r="N28" s="107"/>
      <c r="O28" s="107"/>
      <c r="P28" s="107"/>
      <c r="Q28" s="112">
        <f t="shared" si="12"/>
        <v>0</v>
      </c>
      <c r="R28" s="107"/>
      <c r="S28" s="107"/>
      <c r="T28" s="107"/>
      <c r="U28" s="112">
        <f t="shared" si="13"/>
        <v>0</v>
      </c>
      <c r="V28" s="107"/>
      <c r="W28" s="107"/>
      <c r="X28" s="107"/>
      <c r="Y28" s="112">
        <f t="shared" si="14"/>
        <v>0</v>
      </c>
      <c r="Z28" s="113">
        <f t="shared" si="15"/>
        <v>0</v>
      </c>
      <c r="AA28" s="107"/>
      <c r="AB28" s="107"/>
      <c r="AC28" s="107"/>
      <c r="AD28" s="114"/>
      <c r="AE28" s="92"/>
      <c r="AF28" s="115"/>
      <c r="AG28" s="107"/>
      <c r="AH28" s="107"/>
      <c r="AI28" s="112">
        <f t="shared" si="16"/>
        <v>0</v>
      </c>
      <c r="AJ28" s="107"/>
      <c r="AK28" s="107"/>
      <c r="AL28" s="107"/>
      <c r="AM28" s="112">
        <f t="shared" si="17"/>
        <v>0</v>
      </c>
      <c r="AN28" s="107"/>
      <c r="AO28" s="107"/>
      <c r="AP28" s="107"/>
      <c r="AQ28" s="112">
        <f t="shared" si="18"/>
        <v>0</v>
      </c>
      <c r="AR28" s="113">
        <f t="shared" si="19"/>
        <v>0</v>
      </c>
      <c r="AS28" s="116"/>
      <c r="AT28" s="92"/>
      <c r="AU28" s="117"/>
      <c r="AV28" s="118"/>
      <c r="AW28" s="119"/>
      <c r="AX28" s="120"/>
      <c r="AY28" s="121"/>
      <c r="AZ28" s="121"/>
      <c r="BA28" s="33"/>
      <c r="BB28" s="42"/>
      <c r="BC28" s="42"/>
      <c r="BD28" s="42"/>
      <c r="BE28" s="42"/>
      <c r="BF28" s="42"/>
      <c r="BG28" s="42"/>
      <c r="BH28" s="42"/>
      <c r="BI28" s="42"/>
      <c r="BJ28" s="43"/>
      <c r="BL28" s="33"/>
      <c r="BM28" s="33"/>
      <c r="BN28" s="33"/>
      <c r="BO28" s="33"/>
      <c r="BP28" s="34"/>
      <c r="BQ28" s="34"/>
    </row>
    <row r="29" spans="1:69" s="8" customFormat="1" ht="44.1" customHeight="1" x14ac:dyDescent="0.2">
      <c r="A29" s="103">
        <v>12</v>
      </c>
      <c r="B29" s="104"/>
      <c r="C29" s="105"/>
      <c r="D29" s="105"/>
      <c r="E29" s="106"/>
      <c r="F29" s="107"/>
      <c r="G29" s="108"/>
      <c r="H29" s="109"/>
      <c r="I29" s="110" t="str">
        <f>IFERROR(VLOOKUP(H29,'Codigos y niveles de cargo'!$B$5:$D$60,2,0)," ")</f>
        <v xml:space="preserve"> </v>
      </c>
      <c r="J29" s="193"/>
      <c r="K29" s="193"/>
      <c r="L29" s="111"/>
      <c r="M29" s="107"/>
      <c r="N29" s="107"/>
      <c r="O29" s="107"/>
      <c r="P29" s="107"/>
      <c r="Q29" s="112">
        <f t="shared" si="12"/>
        <v>0</v>
      </c>
      <c r="R29" s="107"/>
      <c r="S29" s="107"/>
      <c r="T29" s="107"/>
      <c r="U29" s="112">
        <f t="shared" si="13"/>
        <v>0</v>
      </c>
      <c r="V29" s="107"/>
      <c r="W29" s="107"/>
      <c r="X29" s="107"/>
      <c r="Y29" s="112">
        <f t="shared" si="14"/>
        <v>0</v>
      </c>
      <c r="Z29" s="113">
        <f t="shared" si="15"/>
        <v>0</v>
      </c>
      <c r="AA29" s="107"/>
      <c r="AB29" s="107"/>
      <c r="AC29" s="107"/>
      <c r="AD29" s="114"/>
      <c r="AE29" s="92"/>
      <c r="AF29" s="115"/>
      <c r="AG29" s="107"/>
      <c r="AH29" s="107"/>
      <c r="AI29" s="112">
        <f t="shared" si="16"/>
        <v>0</v>
      </c>
      <c r="AJ29" s="107"/>
      <c r="AK29" s="107"/>
      <c r="AL29" s="107"/>
      <c r="AM29" s="112">
        <f t="shared" si="17"/>
        <v>0</v>
      </c>
      <c r="AN29" s="107"/>
      <c r="AO29" s="107"/>
      <c r="AP29" s="107"/>
      <c r="AQ29" s="112">
        <f t="shared" si="18"/>
        <v>0</v>
      </c>
      <c r="AR29" s="113">
        <f t="shared" si="19"/>
        <v>0</v>
      </c>
      <c r="AS29" s="116"/>
      <c r="AT29" s="92"/>
      <c r="AU29" s="117"/>
      <c r="AV29" s="118"/>
      <c r="AW29" s="119"/>
      <c r="AX29" s="120"/>
      <c r="AY29" s="121"/>
      <c r="AZ29" s="121"/>
      <c r="BA29" s="33"/>
      <c r="BB29" s="42"/>
      <c r="BC29" s="42"/>
      <c r="BD29" s="42"/>
      <c r="BE29" s="42"/>
      <c r="BF29" s="42"/>
      <c r="BG29" s="42"/>
      <c r="BH29" s="42"/>
      <c r="BI29" s="42"/>
      <c r="BJ29" s="43"/>
      <c r="BL29" s="33"/>
      <c r="BM29" s="33"/>
      <c r="BN29" s="33"/>
      <c r="BO29" s="33"/>
      <c r="BP29" s="34"/>
      <c r="BQ29" s="34"/>
    </row>
    <row r="30" spans="1:69" s="8" customFormat="1" ht="44.1" customHeight="1" x14ac:dyDescent="0.2">
      <c r="A30" s="103">
        <v>13</v>
      </c>
      <c r="B30" s="104"/>
      <c r="C30" s="105"/>
      <c r="D30" s="105"/>
      <c r="E30" s="106"/>
      <c r="F30" s="107"/>
      <c r="G30" s="108"/>
      <c r="H30" s="109"/>
      <c r="I30" s="110" t="str">
        <f>IFERROR(VLOOKUP(H30,'Codigos y niveles de cargo'!$B$5:$D$60,2,0)," ")</f>
        <v xml:space="preserve"> </v>
      </c>
      <c r="J30" s="193"/>
      <c r="K30" s="193"/>
      <c r="L30" s="111"/>
      <c r="M30" s="107"/>
      <c r="N30" s="107"/>
      <c r="O30" s="107"/>
      <c r="P30" s="107"/>
      <c r="Q30" s="112">
        <f t="shared" si="12"/>
        <v>0</v>
      </c>
      <c r="R30" s="107"/>
      <c r="S30" s="107"/>
      <c r="T30" s="107"/>
      <c r="U30" s="112">
        <f t="shared" si="13"/>
        <v>0</v>
      </c>
      <c r="V30" s="107"/>
      <c r="W30" s="107"/>
      <c r="X30" s="107"/>
      <c r="Y30" s="112">
        <f t="shared" si="14"/>
        <v>0</v>
      </c>
      <c r="Z30" s="113">
        <f t="shared" si="15"/>
        <v>0</v>
      </c>
      <c r="AA30" s="107"/>
      <c r="AB30" s="107"/>
      <c r="AC30" s="107"/>
      <c r="AD30" s="114"/>
      <c r="AE30" s="92"/>
      <c r="AF30" s="115"/>
      <c r="AG30" s="107"/>
      <c r="AH30" s="107"/>
      <c r="AI30" s="112">
        <f t="shared" si="16"/>
        <v>0</v>
      </c>
      <c r="AJ30" s="107"/>
      <c r="AK30" s="107"/>
      <c r="AL30" s="107"/>
      <c r="AM30" s="112">
        <f t="shared" si="17"/>
        <v>0</v>
      </c>
      <c r="AN30" s="107"/>
      <c r="AO30" s="107"/>
      <c r="AP30" s="107"/>
      <c r="AQ30" s="112">
        <f t="shared" si="18"/>
        <v>0</v>
      </c>
      <c r="AR30" s="113">
        <f t="shared" si="19"/>
        <v>0</v>
      </c>
      <c r="AS30" s="116"/>
      <c r="AT30" s="92"/>
      <c r="AU30" s="117"/>
      <c r="AV30" s="118"/>
      <c r="AW30" s="119"/>
      <c r="AX30" s="120"/>
      <c r="AY30" s="121"/>
      <c r="AZ30" s="121"/>
      <c r="BA30" s="33"/>
      <c r="BB30" s="42"/>
      <c r="BC30" s="42"/>
      <c r="BD30" s="42"/>
      <c r="BE30" s="42"/>
      <c r="BF30" s="42"/>
      <c r="BG30" s="42"/>
      <c r="BH30" s="42"/>
      <c r="BI30" s="42"/>
      <c r="BJ30" s="43"/>
      <c r="BL30" s="33"/>
      <c r="BM30" s="33"/>
      <c r="BN30" s="33"/>
      <c r="BO30" s="33"/>
      <c r="BP30" s="34"/>
      <c r="BQ30" s="34"/>
    </row>
    <row r="31" spans="1:69" s="8" customFormat="1" ht="44.1" customHeight="1" x14ac:dyDescent="0.2">
      <c r="A31" s="103">
        <v>14</v>
      </c>
      <c r="B31" s="104"/>
      <c r="C31" s="105"/>
      <c r="D31" s="105"/>
      <c r="E31" s="106"/>
      <c r="F31" s="107"/>
      <c r="G31" s="108"/>
      <c r="H31" s="109"/>
      <c r="I31" s="110" t="str">
        <f>IFERROR(VLOOKUP(H31,'Codigos y niveles de cargo'!$B$5:$D$60,2,0)," ")</f>
        <v xml:space="preserve"> </v>
      </c>
      <c r="J31" s="193"/>
      <c r="K31" s="193"/>
      <c r="L31" s="111"/>
      <c r="M31" s="107"/>
      <c r="N31" s="107"/>
      <c r="O31" s="107"/>
      <c r="P31" s="107"/>
      <c r="Q31" s="112">
        <f t="shared" si="12"/>
        <v>0</v>
      </c>
      <c r="R31" s="107"/>
      <c r="S31" s="107"/>
      <c r="T31" s="107"/>
      <c r="U31" s="112">
        <f t="shared" si="13"/>
        <v>0</v>
      </c>
      <c r="V31" s="107"/>
      <c r="W31" s="107"/>
      <c r="X31" s="107"/>
      <c r="Y31" s="112">
        <f t="shared" si="14"/>
        <v>0</v>
      </c>
      <c r="Z31" s="113">
        <f t="shared" si="15"/>
        <v>0</v>
      </c>
      <c r="AA31" s="107"/>
      <c r="AB31" s="107"/>
      <c r="AC31" s="107"/>
      <c r="AD31" s="114"/>
      <c r="AE31" s="92"/>
      <c r="AF31" s="115"/>
      <c r="AG31" s="107"/>
      <c r="AH31" s="107"/>
      <c r="AI31" s="112">
        <f t="shared" si="16"/>
        <v>0</v>
      </c>
      <c r="AJ31" s="107"/>
      <c r="AK31" s="107"/>
      <c r="AL31" s="107"/>
      <c r="AM31" s="112">
        <f t="shared" si="17"/>
        <v>0</v>
      </c>
      <c r="AN31" s="107"/>
      <c r="AO31" s="107"/>
      <c r="AP31" s="107"/>
      <c r="AQ31" s="112">
        <f t="shared" si="18"/>
        <v>0</v>
      </c>
      <c r="AR31" s="113">
        <f t="shared" si="19"/>
        <v>0</v>
      </c>
      <c r="AS31" s="116"/>
      <c r="AT31" s="92"/>
      <c r="AU31" s="117"/>
      <c r="AV31" s="118"/>
      <c r="AW31" s="119"/>
      <c r="AX31" s="120"/>
      <c r="AY31" s="121"/>
      <c r="AZ31" s="121"/>
      <c r="BA31" s="33"/>
      <c r="BB31" s="42"/>
      <c r="BC31" s="42"/>
      <c r="BD31" s="42"/>
      <c r="BE31" s="42"/>
      <c r="BF31" s="42"/>
      <c r="BG31" s="42"/>
      <c r="BH31" s="42"/>
      <c r="BI31" s="42"/>
      <c r="BJ31" s="43"/>
      <c r="BL31" s="33"/>
      <c r="BM31" s="33"/>
      <c r="BN31" s="33"/>
      <c r="BO31" s="33"/>
      <c r="BP31" s="34"/>
      <c r="BQ31" s="34"/>
    </row>
    <row r="32" spans="1:69" s="8" customFormat="1" ht="44.1" customHeight="1" x14ac:dyDescent="0.2">
      <c r="A32" s="103">
        <v>15</v>
      </c>
      <c r="B32" s="104"/>
      <c r="C32" s="105"/>
      <c r="D32" s="105"/>
      <c r="E32" s="106"/>
      <c r="F32" s="107"/>
      <c r="G32" s="108"/>
      <c r="H32" s="109"/>
      <c r="I32" s="110" t="str">
        <f>IFERROR(VLOOKUP(H32,'Codigos y niveles de cargo'!$B$5:$D$60,2,0)," ")</f>
        <v xml:space="preserve"> </v>
      </c>
      <c r="J32" s="193"/>
      <c r="K32" s="193"/>
      <c r="L32" s="111"/>
      <c r="M32" s="107"/>
      <c r="N32" s="107"/>
      <c r="O32" s="107"/>
      <c r="P32" s="107"/>
      <c r="Q32" s="112">
        <f t="shared" si="12"/>
        <v>0</v>
      </c>
      <c r="R32" s="107"/>
      <c r="S32" s="107"/>
      <c r="T32" s="107"/>
      <c r="U32" s="112">
        <f t="shared" si="13"/>
        <v>0</v>
      </c>
      <c r="V32" s="107"/>
      <c r="W32" s="107"/>
      <c r="X32" s="107"/>
      <c r="Y32" s="112">
        <f t="shared" si="14"/>
        <v>0</v>
      </c>
      <c r="Z32" s="113">
        <f t="shared" si="15"/>
        <v>0</v>
      </c>
      <c r="AA32" s="107"/>
      <c r="AB32" s="107"/>
      <c r="AC32" s="107"/>
      <c r="AD32" s="114"/>
      <c r="AE32" s="92"/>
      <c r="AF32" s="115"/>
      <c r="AG32" s="107"/>
      <c r="AH32" s="107"/>
      <c r="AI32" s="112">
        <f t="shared" si="16"/>
        <v>0</v>
      </c>
      <c r="AJ32" s="107"/>
      <c r="AK32" s="107"/>
      <c r="AL32" s="107"/>
      <c r="AM32" s="112">
        <f t="shared" si="17"/>
        <v>0</v>
      </c>
      <c r="AN32" s="107"/>
      <c r="AO32" s="107"/>
      <c r="AP32" s="107"/>
      <c r="AQ32" s="112">
        <f t="shared" si="18"/>
        <v>0</v>
      </c>
      <c r="AR32" s="113">
        <f t="shared" si="19"/>
        <v>0</v>
      </c>
      <c r="AS32" s="116"/>
      <c r="AT32" s="92"/>
      <c r="AU32" s="117"/>
      <c r="AV32" s="118"/>
      <c r="AW32" s="119"/>
      <c r="AX32" s="120"/>
      <c r="AY32" s="121"/>
      <c r="AZ32" s="121"/>
      <c r="BA32" s="33"/>
      <c r="BB32" s="42"/>
      <c r="BC32" s="42"/>
      <c r="BD32" s="42"/>
      <c r="BE32" s="42"/>
      <c r="BF32" s="42"/>
      <c r="BG32" s="42"/>
      <c r="BH32" s="42"/>
      <c r="BI32" s="42"/>
      <c r="BJ32" s="43"/>
      <c r="BL32" s="33"/>
      <c r="BM32" s="33"/>
      <c r="BN32" s="33"/>
      <c r="BO32" s="33"/>
      <c r="BP32" s="34"/>
      <c r="BQ32" s="34"/>
    </row>
    <row r="33" spans="1:69" s="8" customFormat="1" ht="44.1" customHeight="1" x14ac:dyDescent="0.2">
      <c r="A33" s="103">
        <v>16</v>
      </c>
      <c r="B33" s="104"/>
      <c r="C33" s="105"/>
      <c r="D33" s="105"/>
      <c r="E33" s="106"/>
      <c r="F33" s="107"/>
      <c r="G33" s="108"/>
      <c r="H33" s="109"/>
      <c r="I33" s="110" t="str">
        <f>IFERROR(VLOOKUP(H33,'Codigos y niveles de cargo'!$B$5:$D$60,2,0)," ")</f>
        <v xml:space="preserve"> </v>
      </c>
      <c r="J33" s="193"/>
      <c r="K33" s="193"/>
      <c r="L33" s="111"/>
      <c r="M33" s="107"/>
      <c r="N33" s="107"/>
      <c r="O33" s="107"/>
      <c r="P33" s="107"/>
      <c r="Q33" s="112">
        <f t="shared" si="12"/>
        <v>0</v>
      </c>
      <c r="R33" s="107"/>
      <c r="S33" s="107"/>
      <c r="T33" s="107"/>
      <c r="U33" s="112">
        <f t="shared" si="13"/>
        <v>0</v>
      </c>
      <c r="V33" s="107"/>
      <c r="W33" s="107"/>
      <c r="X33" s="107"/>
      <c r="Y33" s="112">
        <f t="shared" si="14"/>
        <v>0</v>
      </c>
      <c r="Z33" s="113">
        <f t="shared" si="15"/>
        <v>0</v>
      </c>
      <c r="AA33" s="107"/>
      <c r="AB33" s="107"/>
      <c r="AC33" s="107"/>
      <c r="AD33" s="114"/>
      <c r="AE33" s="92"/>
      <c r="AF33" s="115"/>
      <c r="AG33" s="107"/>
      <c r="AH33" s="107"/>
      <c r="AI33" s="112">
        <f t="shared" si="16"/>
        <v>0</v>
      </c>
      <c r="AJ33" s="107"/>
      <c r="AK33" s="107"/>
      <c r="AL33" s="107"/>
      <c r="AM33" s="112">
        <f t="shared" si="17"/>
        <v>0</v>
      </c>
      <c r="AN33" s="107"/>
      <c r="AO33" s="107"/>
      <c r="AP33" s="107"/>
      <c r="AQ33" s="112">
        <f t="shared" si="18"/>
        <v>0</v>
      </c>
      <c r="AR33" s="113">
        <f t="shared" si="19"/>
        <v>0</v>
      </c>
      <c r="AS33" s="116"/>
      <c r="AT33" s="92"/>
      <c r="AU33" s="117"/>
      <c r="AV33" s="118"/>
      <c r="AW33" s="119"/>
      <c r="AX33" s="120"/>
      <c r="AY33" s="121"/>
      <c r="AZ33" s="121"/>
      <c r="BA33" s="33"/>
      <c r="BB33" s="42"/>
      <c r="BC33" s="42"/>
      <c r="BD33" s="42"/>
      <c r="BE33" s="42"/>
      <c r="BF33" s="42"/>
      <c r="BG33" s="42"/>
      <c r="BH33" s="42"/>
      <c r="BI33" s="42"/>
      <c r="BJ33" s="43"/>
      <c r="BL33" s="33"/>
      <c r="BM33" s="33"/>
      <c r="BN33" s="33"/>
      <c r="BO33" s="33"/>
      <c r="BP33" s="34"/>
      <c r="BQ33" s="34"/>
    </row>
    <row r="34" spans="1:69" s="8" customFormat="1" ht="44.1" customHeight="1" x14ac:dyDescent="0.2">
      <c r="A34" s="103">
        <v>17</v>
      </c>
      <c r="B34" s="104"/>
      <c r="C34" s="105"/>
      <c r="D34" s="105"/>
      <c r="E34" s="106"/>
      <c r="F34" s="107"/>
      <c r="G34" s="108"/>
      <c r="H34" s="109"/>
      <c r="I34" s="110" t="str">
        <f>IFERROR(VLOOKUP(H34,'Codigos y niveles de cargo'!$B$5:$D$60,2,0)," ")</f>
        <v xml:space="preserve"> </v>
      </c>
      <c r="J34" s="193"/>
      <c r="K34" s="193"/>
      <c r="L34" s="111"/>
      <c r="M34" s="107"/>
      <c r="N34" s="107"/>
      <c r="O34" s="107"/>
      <c r="P34" s="107"/>
      <c r="Q34" s="112">
        <f t="shared" si="12"/>
        <v>0</v>
      </c>
      <c r="R34" s="107"/>
      <c r="S34" s="107"/>
      <c r="T34" s="107"/>
      <c r="U34" s="112">
        <f t="shared" si="13"/>
        <v>0</v>
      </c>
      <c r="V34" s="107"/>
      <c r="W34" s="107"/>
      <c r="X34" s="107"/>
      <c r="Y34" s="112">
        <f t="shared" si="14"/>
        <v>0</v>
      </c>
      <c r="Z34" s="113">
        <f t="shared" si="15"/>
        <v>0</v>
      </c>
      <c r="AA34" s="107"/>
      <c r="AB34" s="107"/>
      <c r="AC34" s="107"/>
      <c r="AD34" s="114"/>
      <c r="AE34" s="92"/>
      <c r="AF34" s="115"/>
      <c r="AG34" s="107"/>
      <c r="AH34" s="107"/>
      <c r="AI34" s="112">
        <f t="shared" si="16"/>
        <v>0</v>
      </c>
      <c r="AJ34" s="107"/>
      <c r="AK34" s="107"/>
      <c r="AL34" s="107"/>
      <c r="AM34" s="112">
        <f t="shared" si="17"/>
        <v>0</v>
      </c>
      <c r="AN34" s="107"/>
      <c r="AO34" s="107"/>
      <c r="AP34" s="107"/>
      <c r="AQ34" s="112">
        <f t="shared" si="18"/>
        <v>0</v>
      </c>
      <c r="AR34" s="113">
        <f t="shared" si="19"/>
        <v>0</v>
      </c>
      <c r="AS34" s="116"/>
      <c r="AT34" s="92"/>
      <c r="AU34" s="117"/>
      <c r="AV34" s="118"/>
      <c r="AW34" s="119"/>
      <c r="AX34" s="120"/>
      <c r="AY34" s="121"/>
      <c r="AZ34" s="121"/>
      <c r="BA34" s="33"/>
      <c r="BB34" s="42"/>
      <c r="BC34" s="42"/>
      <c r="BD34" s="42"/>
      <c r="BE34" s="42"/>
      <c r="BF34" s="42"/>
      <c r="BG34" s="42"/>
      <c r="BH34" s="42"/>
      <c r="BI34" s="42"/>
      <c r="BJ34" s="43"/>
      <c r="BL34" s="33"/>
      <c r="BM34" s="33"/>
      <c r="BN34" s="33"/>
      <c r="BO34" s="33"/>
      <c r="BP34" s="34"/>
      <c r="BQ34" s="34"/>
    </row>
    <row r="35" spans="1:69" s="8" customFormat="1" ht="44.1" customHeight="1" x14ac:dyDescent="0.2">
      <c r="A35" s="103">
        <v>18</v>
      </c>
      <c r="B35" s="104"/>
      <c r="C35" s="105"/>
      <c r="D35" s="105"/>
      <c r="E35" s="106"/>
      <c r="F35" s="107"/>
      <c r="G35" s="108"/>
      <c r="H35" s="109"/>
      <c r="I35" s="110" t="str">
        <f>IFERROR(VLOOKUP(H35,'Codigos y niveles de cargo'!$B$5:$D$60,2,0)," ")</f>
        <v xml:space="preserve"> </v>
      </c>
      <c r="J35" s="193"/>
      <c r="K35" s="193"/>
      <c r="L35" s="111"/>
      <c r="M35" s="107"/>
      <c r="N35" s="107"/>
      <c r="O35" s="107"/>
      <c r="P35" s="107"/>
      <c r="Q35" s="112">
        <f t="shared" si="12"/>
        <v>0</v>
      </c>
      <c r="R35" s="107"/>
      <c r="S35" s="107"/>
      <c r="T35" s="107"/>
      <c r="U35" s="112">
        <f t="shared" si="13"/>
        <v>0</v>
      </c>
      <c r="V35" s="107"/>
      <c r="W35" s="107"/>
      <c r="X35" s="107"/>
      <c r="Y35" s="112">
        <f t="shared" si="14"/>
        <v>0</v>
      </c>
      <c r="Z35" s="113">
        <f t="shared" si="15"/>
        <v>0</v>
      </c>
      <c r="AA35" s="107"/>
      <c r="AB35" s="107"/>
      <c r="AC35" s="107"/>
      <c r="AD35" s="114"/>
      <c r="AE35" s="92"/>
      <c r="AF35" s="115"/>
      <c r="AG35" s="107"/>
      <c r="AH35" s="107"/>
      <c r="AI35" s="112">
        <f t="shared" si="16"/>
        <v>0</v>
      </c>
      <c r="AJ35" s="107"/>
      <c r="AK35" s="107"/>
      <c r="AL35" s="107"/>
      <c r="AM35" s="112">
        <f t="shared" si="17"/>
        <v>0</v>
      </c>
      <c r="AN35" s="107"/>
      <c r="AO35" s="107"/>
      <c r="AP35" s="107"/>
      <c r="AQ35" s="112">
        <f t="shared" si="18"/>
        <v>0</v>
      </c>
      <c r="AR35" s="113">
        <f t="shared" si="19"/>
        <v>0</v>
      </c>
      <c r="AS35" s="116"/>
      <c r="AT35" s="92"/>
      <c r="AU35" s="117"/>
      <c r="AV35" s="118"/>
      <c r="AW35" s="119"/>
      <c r="AX35" s="120"/>
      <c r="AY35" s="121"/>
      <c r="AZ35" s="121"/>
      <c r="BA35" s="33"/>
      <c r="BB35" s="42"/>
      <c r="BC35" s="42"/>
      <c r="BD35" s="42"/>
      <c r="BE35" s="42"/>
      <c r="BF35" s="42"/>
      <c r="BG35" s="42"/>
      <c r="BH35" s="42"/>
      <c r="BI35" s="42"/>
      <c r="BJ35" s="43"/>
      <c r="BL35" s="33"/>
      <c r="BM35" s="33"/>
      <c r="BN35" s="33"/>
      <c r="BO35" s="33"/>
      <c r="BP35" s="34"/>
      <c r="BQ35" s="34"/>
    </row>
    <row r="36" spans="1:69" s="8" customFormat="1" ht="44.1" customHeight="1" x14ac:dyDescent="0.2">
      <c r="A36" s="103">
        <v>19</v>
      </c>
      <c r="B36" s="104"/>
      <c r="C36" s="105"/>
      <c r="D36" s="105"/>
      <c r="E36" s="106"/>
      <c r="F36" s="107"/>
      <c r="G36" s="108"/>
      <c r="H36" s="109"/>
      <c r="I36" s="110" t="str">
        <f>IFERROR(VLOOKUP(H36,'Codigos y niveles de cargo'!$B$5:$D$60,2,0)," ")</f>
        <v xml:space="preserve"> </v>
      </c>
      <c r="J36" s="193"/>
      <c r="K36" s="193"/>
      <c r="L36" s="111"/>
      <c r="M36" s="107"/>
      <c r="N36" s="107"/>
      <c r="O36" s="107"/>
      <c r="P36" s="107"/>
      <c r="Q36" s="112">
        <f t="shared" si="12"/>
        <v>0</v>
      </c>
      <c r="R36" s="107"/>
      <c r="S36" s="107"/>
      <c r="T36" s="107"/>
      <c r="U36" s="112">
        <f t="shared" si="13"/>
        <v>0</v>
      </c>
      <c r="V36" s="107"/>
      <c r="W36" s="107"/>
      <c r="X36" s="107"/>
      <c r="Y36" s="112">
        <f t="shared" si="14"/>
        <v>0</v>
      </c>
      <c r="Z36" s="113">
        <f t="shared" si="15"/>
        <v>0</v>
      </c>
      <c r="AA36" s="107"/>
      <c r="AB36" s="107"/>
      <c r="AC36" s="107"/>
      <c r="AD36" s="114"/>
      <c r="AE36" s="92"/>
      <c r="AF36" s="115"/>
      <c r="AG36" s="107"/>
      <c r="AH36" s="107"/>
      <c r="AI36" s="112">
        <f t="shared" si="16"/>
        <v>0</v>
      </c>
      <c r="AJ36" s="107"/>
      <c r="AK36" s="107"/>
      <c r="AL36" s="107"/>
      <c r="AM36" s="112">
        <f t="shared" si="17"/>
        <v>0</v>
      </c>
      <c r="AN36" s="107"/>
      <c r="AO36" s="107"/>
      <c r="AP36" s="107"/>
      <c r="AQ36" s="112">
        <f t="shared" si="18"/>
        <v>0</v>
      </c>
      <c r="AR36" s="113">
        <f t="shared" si="19"/>
        <v>0</v>
      </c>
      <c r="AS36" s="116"/>
      <c r="AT36" s="92"/>
      <c r="AU36" s="117"/>
      <c r="AV36" s="118"/>
      <c r="AW36" s="119"/>
      <c r="AX36" s="120"/>
      <c r="AY36" s="121"/>
      <c r="AZ36" s="121"/>
      <c r="BA36" s="33"/>
      <c r="BB36" s="42"/>
      <c r="BC36" s="42"/>
      <c r="BD36" s="42"/>
      <c r="BE36" s="42"/>
      <c r="BF36" s="42"/>
      <c r="BG36" s="42"/>
      <c r="BH36" s="42"/>
      <c r="BI36" s="42"/>
      <c r="BJ36" s="43"/>
      <c r="BL36" s="33"/>
      <c r="BM36" s="33"/>
      <c r="BN36" s="33"/>
      <c r="BO36" s="33"/>
      <c r="BP36" s="34"/>
      <c r="BQ36" s="34"/>
    </row>
    <row r="37" spans="1:69" s="8" customFormat="1" ht="44.1" customHeight="1" x14ac:dyDescent="0.2">
      <c r="A37" s="103">
        <v>20</v>
      </c>
      <c r="B37" s="105"/>
      <c r="C37" s="105"/>
      <c r="D37" s="105"/>
      <c r="E37" s="106"/>
      <c r="F37" s="107"/>
      <c r="G37" s="108"/>
      <c r="H37" s="109"/>
      <c r="I37" s="110" t="str">
        <f>IFERROR(VLOOKUP(H37,'Codigos y niveles de cargo'!$B$5:$D$60,2,0)," ")</f>
        <v xml:space="preserve"> </v>
      </c>
      <c r="J37" s="193"/>
      <c r="K37" s="193"/>
      <c r="L37" s="111"/>
      <c r="M37" s="107"/>
      <c r="N37" s="107"/>
      <c r="O37" s="107"/>
      <c r="P37" s="107"/>
      <c r="Q37" s="112">
        <f t="shared" ref="Q37:Q41" si="20">(N37/3600)+(O37/60)+P37</f>
        <v>0</v>
      </c>
      <c r="R37" s="107"/>
      <c r="S37" s="107"/>
      <c r="T37" s="107"/>
      <c r="U37" s="112">
        <f t="shared" ref="U37:U41" si="21">(R37/3600)+(S37/60)+T37</f>
        <v>0</v>
      </c>
      <c r="V37" s="107"/>
      <c r="W37" s="107"/>
      <c r="X37" s="107"/>
      <c r="Y37" s="112">
        <f t="shared" ref="Y37:Y41" si="22">(V37/3600)+(W37/60)+X37</f>
        <v>0</v>
      </c>
      <c r="Z37" s="113">
        <f t="shared" ref="Z37:Z41" si="23">((Q37+(4*U37)+Y37)/6)*(1.07)</f>
        <v>0</v>
      </c>
      <c r="AA37" s="107"/>
      <c r="AB37" s="107"/>
      <c r="AC37" s="107"/>
      <c r="AD37" s="114"/>
      <c r="AE37" s="92"/>
      <c r="AF37" s="115"/>
      <c r="AG37" s="107"/>
      <c r="AH37" s="107"/>
      <c r="AI37" s="112">
        <f t="shared" ref="AI37:AI41" si="24">(AF37/3600)+(AG37/60)+AH37</f>
        <v>0</v>
      </c>
      <c r="AJ37" s="107"/>
      <c r="AK37" s="107"/>
      <c r="AL37" s="107"/>
      <c r="AM37" s="112">
        <f t="shared" ref="AM37:AM41" si="25">(AJ37/3600)+(AK37/60)+AL37</f>
        <v>0</v>
      </c>
      <c r="AN37" s="107"/>
      <c r="AO37" s="107"/>
      <c r="AP37" s="107"/>
      <c r="AQ37" s="112">
        <f t="shared" ref="AQ37:AQ41" si="26">(AN37/3600)+(AO37/60)+AP37</f>
        <v>0</v>
      </c>
      <c r="AR37" s="113">
        <f t="shared" ref="AR37:AR41" si="27">((AI37+(4*AM37)+AQ37)/6)*(1.07)</f>
        <v>0</v>
      </c>
      <c r="AS37" s="116"/>
      <c r="AT37" s="92"/>
      <c r="AU37" s="117"/>
      <c r="AV37" s="118"/>
      <c r="AW37" s="119"/>
      <c r="AX37" s="120"/>
      <c r="AY37" s="121"/>
      <c r="AZ37" s="121"/>
      <c r="BA37" s="33"/>
      <c r="BB37" s="42" t="str">
        <f t="shared" si="9"/>
        <v>-</v>
      </c>
      <c r="BC37" s="42" t="str">
        <f t="shared" si="9"/>
        <v>-</v>
      </c>
      <c r="BD37" s="42" t="str">
        <f t="shared" si="0"/>
        <v>-</v>
      </c>
      <c r="BE37" s="42" t="str">
        <f t="shared" si="0"/>
        <v>-</v>
      </c>
      <c r="BF37" s="42" t="str">
        <f t="shared" si="0"/>
        <v>-</v>
      </c>
      <c r="BG37" s="42" t="str">
        <f t="shared" si="0"/>
        <v>-</v>
      </c>
      <c r="BH37" s="42" t="str">
        <f t="shared" si="0"/>
        <v>-</v>
      </c>
      <c r="BI37" s="42" t="str">
        <f t="shared" si="10"/>
        <v>-</v>
      </c>
      <c r="BJ37" s="43">
        <f t="shared" ref="BJ37:BJ41" si="28">SUM(BB37:BH37)</f>
        <v>0</v>
      </c>
      <c r="BL37" s="33"/>
      <c r="BM37" s="33"/>
      <c r="BN37" s="33"/>
      <c r="BO37" s="33"/>
      <c r="BP37" s="34"/>
      <c r="BQ37" s="34"/>
    </row>
    <row r="38" spans="1:69" s="8" customFormat="1" ht="44.1" customHeight="1" x14ac:dyDescent="0.2">
      <c r="A38" s="103">
        <v>21</v>
      </c>
      <c r="B38" s="105"/>
      <c r="C38" s="105"/>
      <c r="D38" s="105"/>
      <c r="E38" s="106"/>
      <c r="F38" s="107"/>
      <c r="G38" s="108"/>
      <c r="H38" s="109"/>
      <c r="I38" s="110" t="str">
        <f>IFERROR(VLOOKUP(H38,'Codigos y niveles de cargo'!$B$5:$D$60,2,0)," ")</f>
        <v xml:space="preserve"> </v>
      </c>
      <c r="J38" s="193"/>
      <c r="K38" s="193"/>
      <c r="L38" s="111"/>
      <c r="M38" s="107"/>
      <c r="N38" s="107"/>
      <c r="O38" s="107"/>
      <c r="P38" s="107"/>
      <c r="Q38" s="112">
        <f t="shared" si="20"/>
        <v>0</v>
      </c>
      <c r="R38" s="107"/>
      <c r="S38" s="107"/>
      <c r="T38" s="107"/>
      <c r="U38" s="112">
        <f t="shared" si="21"/>
        <v>0</v>
      </c>
      <c r="V38" s="107"/>
      <c r="W38" s="107"/>
      <c r="X38" s="107"/>
      <c r="Y38" s="112">
        <f t="shared" si="22"/>
        <v>0</v>
      </c>
      <c r="Z38" s="113">
        <f t="shared" si="23"/>
        <v>0</v>
      </c>
      <c r="AA38" s="107"/>
      <c r="AB38" s="107"/>
      <c r="AC38" s="107"/>
      <c r="AD38" s="114"/>
      <c r="AE38" s="92"/>
      <c r="AF38" s="115"/>
      <c r="AG38" s="107"/>
      <c r="AH38" s="107"/>
      <c r="AI38" s="112">
        <f t="shared" si="24"/>
        <v>0</v>
      </c>
      <c r="AJ38" s="107"/>
      <c r="AK38" s="107"/>
      <c r="AL38" s="107"/>
      <c r="AM38" s="112">
        <f t="shared" si="25"/>
        <v>0</v>
      </c>
      <c r="AN38" s="107"/>
      <c r="AO38" s="107"/>
      <c r="AP38" s="107"/>
      <c r="AQ38" s="112">
        <f t="shared" si="26"/>
        <v>0</v>
      </c>
      <c r="AR38" s="113">
        <f t="shared" si="27"/>
        <v>0</v>
      </c>
      <c r="AS38" s="116"/>
      <c r="AT38" s="92"/>
      <c r="AU38" s="117"/>
      <c r="AV38" s="118"/>
      <c r="AW38" s="119"/>
      <c r="AX38" s="120"/>
      <c r="AY38" s="121"/>
      <c r="AZ38" s="121"/>
      <c r="BA38" s="33"/>
      <c r="BB38" s="42" t="str">
        <f t="shared" si="9"/>
        <v>-</v>
      </c>
      <c r="BC38" s="42" t="str">
        <f t="shared" si="9"/>
        <v>-</v>
      </c>
      <c r="BD38" s="42" t="str">
        <f t="shared" si="0"/>
        <v>-</v>
      </c>
      <c r="BE38" s="42" t="str">
        <f t="shared" si="0"/>
        <v>-</v>
      </c>
      <c r="BF38" s="42" t="str">
        <f t="shared" si="0"/>
        <v>-</v>
      </c>
      <c r="BG38" s="42" t="str">
        <f t="shared" si="0"/>
        <v>-</v>
      </c>
      <c r="BH38" s="42" t="str">
        <f t="shared" si="0"/>
        <v>-</v>
      </c>
      <c r="BI38" s="42" t="str">
        <f t="shared" si="10"/>
        <v>-</v>
      </c>
      <c r="BJ38" s="43">
        <f t="shared" si="28"/>
        <v>0</v>
      </c>
      <c r="BL38" s="33"/>
      <c r="BM38" s="33"/>
      <c r="BN38" s="33"/>
      <c r="BO38" s="33"/>
      <c r="BP38" s="34"/>
      <c r="BQ38" s="34"/>
    </row>
    <row r="39" spans="1:69" s="8" customFormat="1" ht="44.1" customHeight="1" x14ac:dyDescent="0.2">
      <c r="A39" s="103">
        <v>22</v>
      </c>
      <c r="B39" s="105"/>
      <c r="C39" s="105"/>
      <c r="D39" s="105"/>
      <c r="E39" s="106"/>
      <c r="F39" s="107"/>
      <c r="G39" s="108"/>
      <c r="H39" s="109"/>
      <c r="I39" s="110" t="str">
        <f>IFERROR(VLOOKUP(H39,'Codigos y niveles de cargo'!$B$5:$D$60,2,0)," ")</f>
        <v xml:space="preserve"> </v>
      </c>
      <c r="J39" s="193"/>
      <c r="K39" s="193"/>
      <c r="L39" s="111"/>
      <c r="M39" s="107"/>
      <c r="N39" s="107"/>
      <c r="O39" s="107"/>
      <c r="P39" s="107"/>
      <c r="Q39" s="112">
        <f t="shared" si="20"/>
        <v>0</v>
      </c>
      <c r="R39" s="107"/>
      <c r="S39" s="107"/>
      <c r="T39" s="107"/>
      <c r="U39" s="112">
        <f t="shared" si="21"/>
        <v>0</v>
      </c>
      <c r="V39" s="107"/>
      <c r="W39" s="107"/>
      <c r="X39" s="107"/>
      <c r="Y39" s="112">
        <f t="shared" si="22"/>
        <v>0</v>
      </c>
      <c r="Z39" s="113">
        <f t="shared" si="23"/>
        <v>0</v>
      </c>
      <c r="AA39" s="107"/>
      <c r="AB39" s="107"/>
      <c r="AC39" s="107"/>
      <c r="AD39" s="114"/>
      <c r="AE39" s="92"/>
      <c r="AF39" s="115"/>
      <c r="AG39" s="107"/>
      <c r="AH39" s="107"/>
      <c r="AI39" s="112">
        <f t="shared" si="24"/>
        <v>0</v>
      </c>
      <c r="AJ39" s="107"/>
      <c r="AK39" s="107"/>
      <c r="AL39" s="107"/>
      <c r="AM39" s="112">
        <f t="shared" si="25"/>
        <v>0</v>
      </c>
      <c r="AN39" s="107"/>
      <c r="AO39" s="107"/>
      <c r="AP39" s="107"/>
      <c r="AQ39" s="112">
        <f t="shared" si="26"/>
        <v>0</v>
      </c>
      <c r="AR39" s="113">
        <f t="shared" si="27"/>
        <v>0</v>
      </c>
      <c r="AS39" s="116"/>
      <c r="AT39" s="92"/>
      <c r="AU39" s="117"/>
      <c r="AV39" s="118"/>
      <c r="AW39" s="119"/>
      <c r="AX39" s="120"/>
      <c r="AY39" s="121"/>
      <c r="AZ39" s="121"/>
      <c r="BA39" s="33"/>
      <c r="BB39" s="42" t="str">
        <f t="shared" si="9"/>
        <v>-</v>
      </c>
      <c r="BC39" s="42" t="str">
        <f t="shared" si="9"/>
        <v>-</v>
      </c>
      <c r="BD39" s="42" t="str">
        <f t="shared" si="0"/>
        <v>-</v>
      </c>
      <c r="BE39" s="42" t="str">
        <f t="shared" si="0"/>
        <v>-</v>
      </c>
      <c r="BF39" s="42" t="str">
        <f t="shared" si="0"/>
        <v>-</v>
      </c>
      <c r="BG39" s="42" t="str">
        <f t="shared" si="0"/>
        <v>-</v>
      </c>
      <c r="BH39" s="42" t="str">
        <f t="shared" si="0"/>
        <v>-</v>
      </c>
      <c r="BI39" s="42" t="str">
        <f t="shared" si="10"/>
        <v>-</v>
      </c>
      <c r="BJ39" s="43">
        <f t="shared" si="28"/>
        <v>0</v>
      </c>
      <c r="BL39" s="33"/>
      <c r="BM39" s="33"/>
      <c r="BN39" s="33"/>
      <c r="BO39" s="33"/>
      <c r="BP39" s="34"/>
      <c r="BQ39" s="34"/>
    </row>
    <row r="40" spans="1:69" s="8" customFormat="1" ht="44.1" customHeight="1" x14ac:dyDescent="0.2">
      <c r="A40" s="103">
        <v>23</v>
      </c>
      <c r="B40" s="105"/>
      <c r="C40" s="105"/>
      <c r="D40" s="105"/>
      <c r="E40" s="106"/>
      <c r="F40" s="107"/>
      <c r="G40" s="108"/>
      <c r="H40" s="109"/>
      <c r="I40" s="110" t="str">
        <f>IFERROR(VLOOKUP(H40,'Codigos y niveles de cargo'!$B$5:$D$60,2,0)," ")</f>
        <v xml:space="preserve"> </v>
      </c>
      <c r="J40" s="193"/>
      <c r="K40" s="193"/>
      <c r="L40" s="111"/>
      <c r="M40" s="107"/>
      <c r="N40" s="107"/>
      <c r="O40" s="107"/>
      <c r="P40" s="107"/>
      <c r="Q40" s="112">
        <f t="shared" si="20"/>
        <v>0</v>
      </c>
      <c r="R40" s="107"/>
      <c r="S40" s="107"/>
      <c r="T40" s="107"/>
      <c r="U40" s="112">
        <f t="shared" si="21"/>
        <v>0</v>
      </c>
      <c r="V40" s="107"/>
      <c r="W40" s="107"/>
      <c r="X40" s="107"/>
      <c r="Y40" s="112">
        <f t="shared" si="22"/>
        <v>0</v>
      </c>
      <c r="Z40" s="113">
        <f t="shared" si="23"/>
        <v>0</v>
      </c>
      <c r="AA40" s="107"/>
      <c r="AB40" s="107"/>
      <c r="AC40" s="107"/>
      <c r="AD40" s="114"/>
      <c r="AE40" s="92"/>
      <c r="AF40" s="115"/>
      <c r="AG40" s="107"/>
      <c r="AH40" s="107"/>
      <c r="AI40" s="112">
        <f t="shared" si="24"/>
        <v>0</v>
      </c>
      <c r="AJ40" s="107"/>
      <c r="AK40" s="107"/>
      <c r="AL40" s="107"/>
      <c r="AM40" s="112">
        <f t="shared" si="25"/>
        <v>0</v>
      </c>
      <c r="AN40" s="107"/>
      <c r="AO40" s="107"/>
      <c r="AP40" s="107"/>
      <c r="AQ40" s="112">
        <f t="shared" si="26"/>
        <v>0</v>
      </c>
      <c r="AR40" s="113">
        <f t="shared" si="27"/>
        <v>0</v>
      </c>
      <c r="AS40" s="116"/>
      <c r="AT40" s="92"/>
      <c r="AU40" s="117"/>
      <c r="AV40" s="118"/>
      <c r="AW40" s="119"/>
      <c r="AX40" s="120"/>
      <c r="AY40" s="121"/>
      <c r="AZ40" s="121"/>
      <c r="BA40" s="33"/>
      <c r="BB40" s="42" t="str">
        <f t="shared" si="9"/>
        <v>-</v>
      </c>
      <c r="BC40" s="42" t="str">
        <f t="shared" si="9"/>
        <v>-</v>
      </c>
      <c r="BD40" s="42" t="str">
        <f t="shared" si="0"/>
        <v>-</v>
      </c>
      <c r="BE40" s="42" t="str">
        <f t="shared" si="0"/>
        <v>-</v>
      </c>
      <c r="BF40" s="42" t="str">
        <f t="shared" si="0"/>
        <v>-</v>
      </c>
      <c r="BG40" s="42" t="str">
        <f t="shared" si="0"/>
        <v>-</v>
      </c>
      <c r="BH40" s="42" t="str">
        <f t="shared" si="0"/>
        <v>-</v>
      </c>
      <c r="BI40" s="42" t="str">
        <f t="shared" si="10"/>
        <v>-</v>
      </c>
      <c r="BJ40" s="43">
        <f t="shared" si="28"/>
        <v>0</v>
      </c>
      <c r="BL40" s="33"/>
      <c r="BM40" s="33"/>
      <c r="BN40" s="33"/>
      <c r="BO40" s="33"/>
      <c r="BP40" s="34"/>
      <c r="BQ40" s="34"/>
    </row>
    <row r="41" spans="1:69" s="8" customFormat="1" ht="44.1" customHeight="1" x14ac:dyDescent="0.2">
      <c r="A41" s="103">
        <v>24</v>
      </c>
      <c r="B41" s="105"/>
      <c r="C41" s="105"/>
      <c r="D41" s="105"/>
      <c r="E41" s="106"/>
      <c r="F41" s="107"/>
      <c r="G41" s="108"/>
      <c r="H41" s="109"/>
      <c r="I41" s="110" t="str">
        <f>IFERROR(VLOOKUP(H41,'Codigos y niveles de cargo'!$B$5:$D$60,2,0)," ")</f>
        <v xml:space="preserve"> </v>
      </c>
      <c r="J41" s="193"/>
      <c r="K41" s="193"/>
      <c r="L41" s="111"/>
      <c r="M41" s="107"/>
      <c r="N41" s="107"/>
      <c r="O41" s="107"/>
      <c r="P41" s="107"/>
      <c r="Q41" s="112">
        <f t="shared" si="20"/>
        <v>0</v>
      </c>
      <c r="R41" s="107"/>
      <c r="S41" s="107"/>
      <c r="T41" s="107"/>
      <c r="U41" s="112">
        <f t="shared" si="21"/>
        <v>0</v>
      </c>
      <c r="V41" s="107"/>
      <c r="W41" s="107"/>
      <c r="X41" s="107"/>
      <c r="Y41" s="112">
        <f t="shared" si="22"/>
        <v>0</v>
      </c>
      <c r="Z41" s="113">
        <f t="shared" si="23"/>
        <v>0</v>
      </c>
      <c r="AA41" s="107"/>
      <c r="AB41" s="107"/>
      <c r="AC41" s="107"/>
      <c r="AD41" s="114"/>
      <c r="AE41" s="92"/>
      <c r="AF41" s="115"/>
      <c r="AG41" s="107"/>
      <c r="AH41" s="107"/>
      <c r="AI41" s="112">
        <f t="shared" si="24"/>
        <v>0</v>
      </c>
      <c r="AJ41" s="107"/>
      <c r="AK41" s="107"/>
      <c r="AL41" s="107"/>
      <c r="AM41" s="112">
        <f t="shared" si="25"/>
        <v>0</v>
      </c>
      <c r="AN41" s="107"/>
      <c r="AO41" s="107"/>
      <c r="AP41" s="107"/>
      <c r="AQ41" s="112">
        <f t="shared" si="26"/>
        <v>0</v>
      </c>
      <c r="AR41" s="113">
        <f t="shared" si="27"/>
        <v>0</v>
      </c>
      <c r="AS41" s="116"/>
      <c r="AT41" s="92"/>
      <c r="AU41" s="117"/>
      <c r="AV41" s="118"/>
      <c r="AW41" s="119"/>
      <c r="AX41" s="120"/>
      <c r="AY41" s="121"/>
      <c r="AZ41" s="121"/>
      <c r="BA41" s="33"/>
      <c r="BB41" s="42" t="str">
        <f t="shared" si="9"/>
        <v>-</v>
      </c>
      <c r="BC41" s="42" t="str">
        <f t="shared" si="9"/>
        <v>-</v>
      </c>
      <c r="BD41" s="42" t="str">
        <f t="shared" si="0"/>
        <v>-</v>
      </c>
      <c r="BE41" s="42" t="str">
        <f t="shared" si="0"/>
        <v>-</v>
      </c>
      <c r="BF41" s="42" t="str">
        <f t="shared" si="0"/>
        <v>-</v>
      </c>
      <c r="BG41" s="42" t="str">
        <f t="shared" si="0"/>
        <v>-</v>
      </c>
      <c r="BH41" s="42" t="str">
        <f t="shared" si="0"/>
        <v>-</v>
      </c>
      <c r="BI41" s="42" t="str">
        <f t="shared" si="10"/>
        <v>-</v>
      </c>
      <c r="BJ41" s="43">
        <f t="shared" si="28"/>
        <v>0</v>
      </c>
      <c r="BL41" s="33"/>
      <c r="BM41" s="33"/>
      <c r="BN41" s="33"/>
      <c r="BO41" s="33"/>
      <c r="BP41" s="34"/>
      <c r="BQ41" s="34"/>
    </row>
    <row r="42" spans="1:69" s="8" customFormat="1" ht="44.1" customHeight="1" x14ac:dyDescent="0.2">
      <c r="A42" s="103">
        <v>25</v>
      </c>
      <c r="B42" s="105"/>
      <c r="C42" s="105"/>
      <c r="D42" s="105"/>
      <c r="E42" s="106"/>
      <c r="F42" s="107"/>
      <c r="G42" s="108"/>
      <c r="H42" s="109"/>
      <c r="I42" s="110" t="str">
        <f>IFERROR(VLOOKUP(H42,'Codigos y niveles de cargo'!$B$5:$D$60,2,0)," ")</f>
        <v xml:space="preserve"> </v>
      </c>
      <c r="J42" s="193"/>
      <c r="K42" s="193"/>
      <c r="L42" s="111"/>
      <c r="M42" s="107"/>
      <c r="N42" s="107"/>
      <c r="O42" s="107"/>
      <c r="P42" s="107"/>
      <c r="Q42" s="112">
        <f t="shared" ref="Q42" si="29">(N42/3600)+(O42/60)+P42</f>
        <v>0</v>
      </c>
      <c r="R42" s="107"/>
      <c r="S42" s="107"/>
      <c r="T42" s="107"/>
      <c r="U42" s="112">
        <f t="shared" ref="U42" si="30">(R42/3600)+(S42/60)+T42</f>
        <v>0</v>
      </c>
      <c r="V42" s="107"/>
      <c r="W42" s="107"/>
      <c r="X42" s="107"/>
      <c r="Y42" s="112">
        <f t="shared" ref="Y42" si="31">(V42/3600)+(W42/60)+X42</f>
        <v>0</v>
      </c>
      <c r="Z42" s="113">
        <f t="shared" ref="Z42" si="32">((Q42+(4*U42)+Y42)/6)*(1.07)</f>
        <v>0</v>
      </c>
      <c r="AA42" s="107"/>
      <c r="AB42" s="107"/>
      <c r="AC42" s="107"/>
      <c r="AD42" s="114"/>
      <c r="AE42" s="92"/>
      <c r="AF42" s="115"/>
      <c r="AG42" s="107"/>
      <c r="AH42" s="107"/>
      <c r="AI42" s="112">
        <f t="shared" si="5"/>
        <v>0</v>
      </c>
      <c r="AJ42" s="107"/>
      <c r="AK42" s="107"/>
      <c r="AL42" s="107"/>
      <c r="AM42" s="112">
        <f t="shared" si="6"/>
        <v>0</v>
      </c>
      <c r="AN42" s="107"/>
      <c r="AO42" s="107"/>
      <c r="AP42" s="107"/>
      <c r="AQ42" s="112">
        <f t="shared" si="7"/>
        <v>0</v>
      </c>
      <c r="AR42" s="113">
        <f t="shared" si="8"/>
        <v>0</v>
      </c>
      <c r="AS42" s="116"/>
      <c r="AT42" s="92"/>
      <c r="AU42" s="117"/>
      <c r="AV42" s="118"/>
      <c r="AW42" s="119"/>
      <c r="AX42" s="120"/>
      <c r="AY42" s="121"/>
      <c r="AZ42" s="121"/>
      <c r="BA42" s="33"/>
      <c r="BB42" s="42" t="str">
        <f t="shared" si="9"/>
        <v>-</v>
      </c>
      <c r="BC42" s="42" t="str">
        <f t="shared" si="9"/>
        <v>-</v>
      </c>
      <c r="BD42" s="42" t="str">
        <f t="shared" si="0"/>
        <v>-</v>
      </c>
      <c r="BE42" s="42" t="str">
        <f t="shared" si="0"/>
        <v>-</v>
      </c>
      <c r="BF42" s="42" t="str">
        <f t="shared" si="0"/>
        <v>-</v>
      </c>
      <c r="BG42" s="42" t="str">
        <f t="shared" si="0"/>
        <v>-</v>
      </c>
      <c r="BH42" s="42" t="str">
        <f t="shared" si="0"/>
        <v>-</v>
      </c>
      <c r="BI42" s="42" t="str">
        <f t="shared" si="10"/>
        <v>-</v>
      </c>
      <c r="BJ42" s="43">
        <f t="shared" si="11"/>
        <v>0</v>
      </c>
      <c r="BL42" s="33"/>
      <c r="BM42" s="33"/>
      <c r="BN42" s="33"/>
      <c r="BO42" s="33"/>
      <c r="BP42" s="34"/>
      <c r="BQ42" s="34"/>
    </row>
    <row r="43" spans="1:69" s="8" customFormat="1" ht="44.1" customHeight="1" x14ac:dyDescent="0.2">
      <c r="A43" s="103">
        <v>26</v>
      </c>
      <c r="B43" s="105"/>
      <c r="C43" s="105"/>
      <c r="D43" s="105"/>
      <c r="E43" s="106"/>
      <c r="F43" s="107"/>
      <c r="G43" s="108"/>
      <c r="H43" s="109"/>
      <c r="I43" s="110" t="str">
        <f>IFERROR(VLOOKUP(H43,'Codigos y niveles de cargo'!$B$5:$D$60,2,0)," ")</f>
        <v xml:space="preserve"> </v>
      </c>
      <c r="J43" s="193"/>
      <c r="K43" s="193"/>
      <c r="L43" s="111"/>
      <c r="M43" s="107"/>
      <c r="N43" s="107"/>
      <c r="O43" s="107"/>
      <c r="P43" s="107"/>
      <c r="Q43" s="112">
        <f t="shared" ref="Q43:Q47" si="33">(N43/3600)+(O43/60)+P43</f>
        <v>0</v>
      </c>
      <c r="R43" s="107"/>
      <c r="S43" s="107"/>
      <c r="T43" s="107"/>
      <c r="U43" s="112">
        <f t="shared" ref="U43:U47" si="34">(R43/3600)+(S43/60)+T43</f>
        <v>0</v>
      </c>
      <c r="V43" s="107"/>
      <c r="W43" s="107"/>
      <c r="X43" s="107"/>
      <c r="Y43" s="112">
        <f t="shared" ref="Y43:Y47" si="35">(V43/3600)+(W43/60)+X43</f>
        <v>0</v>
      </c>
      <c r="Z43" s="113">
        <f t="shared" ref="Z43:Z47" si="36">((Q43+(4*U43)+Y43)/6)*(1.07)</f>
        <v>0</v>
      </c>
      <c r="AA43" s="107"/>
      <c r="AB43" s="107"/>
      <c r="AC43" s="107"/>
      <c r="AD43" s="114"/>
      <c r="AE43" s="92"/>
      <c r="AF43" s="115"/>
      <c r="AG43" s="107"/>
      <c r="AH43" s="107"/>
      <c r="AI43" s="112">
        <f t="shared" ref="AI43:AI47" si="37">(AF43/3600)+(AG43/60)+AH43</f>
        <v>0</v>
      </c>
      <c r="AJ43" s="107"/>
      <c r="AK43" s="107"/>
      <c r="AL43" s="107"/>
      <c r="AM43" s="112">
        <f t="shared" ref="AM43:AM47" si="38">(AJ43/3600)+(AK43/60)+AL43</f>
        <v>0</v>
      </c>
      <c r="AN43" s="107"/>
      <c r="AO43" s="107"/>
      <c r="AP43" s="107"/>
      <c r="AQ43" s="112">
        <f t="shared" ref="AQ43:AQ47" si="39">(AN43/3600)+(AO43/60)+AP43</f>
        <v>0</v>
      </c>
      <c r="AR43" s="113">
        <f t="shared" ref="AR43:AR47" si="40">((AI43+(4*AM43)+AQ43)/6)*(1.07)</f>
        <v>0</v>
      </c>
      <c r="AS43" s="116"/>
      <c r="AT43" s="92"/>
      <c r="AU43" s="117"/>
      <c r="AV43" s="118"/>
      <c r="AW43" s="119"/>
      <c r="AX43" s="120"/>
      <c r="AY43" s="121"/>
      <c r="AZ43" s="121"/>
      <c r="BA43" s="33"/>
      <c r="BB43" s="42" t="str">
        <f t="shared" si="9"/>
        <v>-</v>
      </c>
      <c r="BC43" s="42" t="str">
        <f t="shared" si="9"/>
        <v>-</v>
      </c>
      <c r="BD43" s="42" t="str">
        <f t="shared" si="0"/>
        <v>-</v>
      </c>
      <c r="BE43" s="42" t="str">
        <f t="shared" si="0"/>
        <v>-</v>
      </c>
      <c r="BF43" s="42" t="str">
        <f t="shared" si="0"/>
        <v>-</v>
      </c>
      <c r="BG43" s="42" t="str">
        <f t="shared" si="0"/>
        <v>-</v>
      </c>
      <c r="BH43" s="42" t="str">
        <f t="shared" si="0"/>
        <v>-</v>
      </c>
      <c r="BI43" s="42" t="str">
        <f t="shared" si="10"/>
        <v>-</v>
      </c>
      <c r="BJ43" s="43">
        <f t="shared" si="11"/>
        <v>0</v>
      </c>
      <c r="BL43" s="33"/>
      <c r="BM43" s="33"/>
      <c r="BN43" s="33"/>
      <c r="BO43" s="33"/>
      <c r="BP43" s="34"/>
      <c r="BQ43" s="34"/>
    </row>
    <row r="44" spans="1:69" s="8" customFormat="1" ht="44.1" customHeight="1" x14ac:dyDescent="0.2">
      <c r="A44" s="103">
        <v>27</v>
      </c>
      <c r="B44" s="105"/>
      <c r="C44" s="105"/>
      <c r="D44" s="105"/>
      <c r="E44" s="106"/>
      <c r="F44" s="107"/>
      <c r="G44" s="108"/>
      <c r="H44" s="109"/>
      <c r="I44" s="110" t="str">
        <f>IFERROR(VLOOKUP(H44,'Codigos y niveles de cargo'!$B$5:$D$60,2,0)," ")</f>
        <v xml:space="preserve"> </v>
      </c>
      <c r="J44" s="193"/>
      <c r="K44" s="193"/>
      <c r="L44" s="111"/>
      <c r="M44" s="107"/>
      <c r="N44" s="107"/>
      <c r="O44" s="107"/>
      <c r="P44" s="107"/>
      <c r="Q44" s="112">
        <f t="shared" si="33"/>
        <v>0</v>
      </c>
      <c r="R44" s="107"/>
      <c r="S44" s="107"/>
      <c r="T44" s="107"/>
      <c r="U44" s="112">
        <f t="shared" si="34"/>
        <v>0</v>
      </c>
      <c r="V44" s="107"/>
      <c r="W44" s="107"/>
      <c r="X44" s="107"/>
      <c r="Y44" s="112">
        <f t="shared" si="35"/>
        <v>0</v>
      </c>
      <c r="Z44" s="113">
        <f t="shared" si="36"/>
        <v>0</v>
      </c>
      <c r="AA44" s="107"/>
      <c r="AB44" s="107"/>
      <c r="AC44" s="107"/>
      <c r="AD44" s="114"/>
      <c r="AE44" s="92"/>
      <c r="AF44" s="115"/>
      <c r="AG44" s="107"/>
      <c r="AH44" s="107"/>
      <c r="AI44" s="112">
        <f t="shared" si="37"/>
        <v>0</v>
      </c>
      <c r="AJ44" s="107"/>
      <c r="AK44" s="107"/>
      <c r="AL44" s="107"/>
      <c r="AM44" s="112">
        <f t="shared" si="38"/>
        <v>0</v>
      </c>
      <c r="AN44" s="107"/>
      <c r="AO44" s="107"/>
      <c r="AP44" s="107"/>
      <c r="AQ44" s="112">
        <f t="shared" si="39"/>
        <v>0</v>
      </c>
      <c r="AR44" s="113">
        <f t="shared" si="40"/>
        <v>0</v>
      </c>
      <c r="AS44" s="116"/>
      <c r="AT44" s="92"/>
      <c r="AU44" s="117"/>
      <c r="AV44" s="118"/>
      <c r="AW44" s="119"/>
      <c r="AX44" s="120"/>
      <c r="AY44" s="121"/>
      <c r="AZ44" s="121"/>
      <c r="BA44" s="33"/>
      <c r="BB44" s="42" t="str">
        <f t="shared" si="9"/>
        <v>-</v>
      </c>
      <c r="BC44" s="42" t="str">
        <f t="shared" si="9"/>
        <v>-</v>
      </c>
      <c r="BD44" s="42" t="str">
        <f t="shared" si="0"/>
        <v>-</v>
      </c>
      <c r="BE44" s="42" t="str">
        <f t="shared" si="0"/>
        <v>-</v>
      </c>
      <c r="BF44" s="42" t="str">
        <f t="shared" si="0"/>
        <v>-</v>
      </c>
      <c r="BG44" s="42" t="str">
        <f t="shared" si="0"/>
        <v>-</v>
      </c>
      <c r="BH44" s="42" t="str">
        <f t="shared" si="0"/>
        <v>-</v>
      </c>
      <c r="BI44" s="42" t="str">
        <f t="shared" si="10"/>
        <v>-</v>
      </c>
      <c r="BJ44" s="43">
        <f t="shared" si="11"/>
        <v>0</v>
      </c>
      <c r="BL44" s="33"/>
      <c r="BM44" s="33"/>
      <c r="BN44" s="33"/>
      <c r="BO44" s="33"/>
      <c r="BP44" s="34"/>
      <c r="BQ44" s="34"/>
    </row>
    <row r="45" spans="1:69" s="8" customFormat="1" ht="44.1" customHeight="1" x14ac:dyDescent="0.2">
      <c r="A45" s="103">
        <v>28</v>
      </c>
      <c r="B45" s="105"/>
      <c r="C45" s="105"/>
      <c r="D45" s="105"/>
      <c r="E45" s="106"/>
      <c r="F45" s="107"/>
      <c r="G45" s="108"/>
      <c r="H45" s="109"/>
      <c r="I45" s="110" t="str">
        <f>IFERROR(VLOOKUP(H45,'Codigos y niveles de cargo'!$B$5:$D$60,2,0)," ")</f>
        <v xml:space="preserve"> </v>
      </c>
      <c r="J45" s="193"/>
      <c r="K45" s="193"/>
      <c r="L45" s="111"/>
      <c r="M45" s="107"/>
      <c r="N45" s="107"/>
      <c r="O45" s="107"/>
      <c r="P45" s="107"/>
      <c r="Q45" s="112">
        <f t="shared" si="33"/>
        <v>0</v>
      </c>
      <c r="R45" s="107"/>
      <c r="S45" s="107"/>
      <c r="T45" s="107"/>
      <c r="U45" s="112">
        <f t="shared" si="34"/>
        <v>0</v>
      </c>
      <c r="V45" s="107"/>
      <c r="W45" s="107"/>
      <c r="X45" s="107"/>
      <c r="Y45" s="112">
        <f t="shared" si="35"/>
        <v>0</v>
      </c>
      <c r="Z45" s="113">
        <f t="shared" si="36"/>
        <v>0</v>
      </c>
      <c r="AA45" s="107"/>
      <c r="AB45" s="107"/>
      <c r="AC45" s="107"/>
      <c r="AD45" s="114"/>
      <c r="AE45" s="92"/>
      <c r="AF45" s="115"/>
      <c r="AG45" s="107"/>
      <c r="AH45" s="107"/>
      <c r="AI45" s="112">
        <f t="shared" si="37"/>
        <v>0</v>
      </c>
      <c r="AJ45" s="107"/>
      <c r="AK45" s="107"/>
      <c r="AL45" s="107"/>
      <c r="AM45" s="112">
        <f t="shared" si="38"/>
        <v>0</v>
      </c>
      <c r="AN45" s="107"/>
      <c r="AO45" s="107"/>
      <c r="AP45" s="107"/>
      <c r="AQ45" s="112">
        <f t="shared" si="39"/>
        <v>0</v>
      </c>
      <c r="AR45" s="113">
        <f t="shared" si="40"/>
        <v>0</v>
      </c>
      <c r="AS45" s="116"/>
      <c r="AT45" s="92"/>
      <c r="AU45" s="117"/>
      <c r="AV45" s="118"/>
      <c r="AW45" s="119"/>
      <c r="AX45" s="120"/>
      <c r="AY45" s="121"/>
      <c r="AZ45" s="121"/>
      <c r="BA45" s="33"/>
      <c r="BB45" s="42" t="str">
        <f t="shared" si="9"/>
        <v>-</v>
      </c>
      <c r="BC45" s="42" t="str">
        <f t="shared" si="9"/>
        <v>-</v>
      </c>
      <c r="BD45" s="42" t="str">
        <f t="shared" si="0"/>
        <v>-</v>
      </c>
      <c r="BE45" s="42" t="str">
        <f>IF($AV45=BE$17,($AR45*$AS45),"-")</f>
        <v>-</v>
      </c>
      <c r="BF45" s="42" t="str">
        <f t="shared" si="0"/>
        <v>-</v>
      </c>
      <c r="BG45" s="42" t="str">
        <f t="shared" si="0"/>
        <v>-</v>
      </c>
      <c r="BH45" s="42" t="str">
        <f t="shared" si="0"/>
        <v>-</v>
      </c>
      <c r="BI45" s="42" t="str">
        <f t="shared" si="10"/>
        <v>-</v>
      </c>
      <c r="BJ45" s="43">
        <f>SUM(BB45:BH45)</f>
        <v>0</v>
      </c>
      <c r="BL45" s="33"/>
      <c r="BM45" s="33"/>
      <c r="BN45" s="33"/>
      <c r="BO45" s="33"/>
      <c r="BP45" s="34"/>
      <c r="BQ45" s="34"/>
    </row>
    <row r="46" spans="1:69" s="8" customFormat="1" ht="44.1" customHeight="1" x14ac:dyDescent="0.2">
      <c r="A46" s="103">
        <v>29</v>
      </c>
      <c r="B46" s="105"/>
      <c r="C46" s="105"/>
      <c r="D46" s="105"/>
      <c r="E46" s="106"/>
      <c r="F46" s="107"/>
      <c r="G46" s="108"/>
      <c r="H46" s="109"/>
      <c r="I46" s="110" t="str">
        <f>IFERROR(VLOOKUP(H46,'Codigos y niveles de cargo'!$B$5:$D$60,2,0)," ")</f>
        <v xml:space="preserve"> </v>
      </c>
      <c r="J46" s="193"/>
      <c r="K46" s="193"/>
      <c r="L46" s="111"/>
      <c r="M46" s="107"/>
      <c r="N46" s="107"/>
      <c r="O46" s="107"/>
      <c r="P46" s="107"/>
      <c r="Q46" s="112">
        <f t="shared" si="33"/>
        <v>0</v>
      </c>
      <c r="R46" s="107"/>
      <c r="S46" s="107"/>
      <c r="T46" s="107"/>
      <c r="U46" s="112">
        <f t="shared" si="34"/>
        <v>0</v>
      </c>
      <c r="V46" s="107"/>
      <c r="W46" s="107"/>
      <c r="X46" s="107"/>
      <c r="Y46" s="112">
        <f t="shared" si="35"/>
        <v>0</v>
      </c>
      <c r="Z46" s="113">
        <f t="shared" si="36"/>
        <v>0</v>
      </c>
      <c r="AA46" s="107"/>
      <c r="AB46" s="107"/>
      <c r="AC46" s="107"/>
      <c r="AD46" s="114"/>
      <c r="AE46" s="92"/>
      <c r="AF46" s="115"/>
      <c r="AG46" s="107"/>
      <c r="AH46" s="107"/>
      <c r="AI46" s="112">
        <f t="shared" si="37"/>
        <v>0</v>
      </c>
      <c r="AJ46" s="107"/>
      <c r="AK46" s="107"/>
      <c r="AL46" s="107"/>
      <c r="AM46" s="112">
        <f t="shared" si="38"/>
        <v>0</v>
      </c>
      <c r="AN46" s="107"/>
      <c r="AO46" s="107"/>
      <c r="AP46" s="107"/>
      <c r="AQ46" s="112">
        <f t="shared" si="39"/>
        <v>0</v>
      </c>
      <c r="AR46" s="113">
        <f t="shared" si="40"/>
        <v>0</v>
      </c>
      <c r="AS46" s="116"/>
      <c r="AT46" s="92"/>
      <c r="AU46" s="117"/>
      <c r="AV46" s="118"/>
      <c r="AW46" s="119"/>
      <c r="AX46" s="120"/>
      <c r="AY46" s="121"/>
      <c r="AZ46" s="121"/>
      <c r="BA46" s="33"/>
      <c r="BB46" s="42" t="str">
        <f t="shared" si="9"/>
        <v>-</v>
      </c>
      <c r="BC46" s="42" t="str">
        <f t="shared" si="9"/>
        <v>-</v>
      </c>
      <c r="BD46" s="42" t="str">
        <f t="shared" si="0"/>
        <v>-</v>
      </c>
      <c r="BE46" s="42" t="str">
        <f t="shared" si="0"/>
        <v>-</v>
      </c>
      <c r="BF46" s="42" t="str">
        <f t="shared" si="0"/>
        <v>-</v>
      </c>
      <c r="BG46" s="42" t="str">
        <f t="shared" si="0"/>
        <v>-</v>
      </c>
      <c r="BH46" s="42" t="str">
        <f t="shared" si="0"/>
        <v>-</v>
      </c>
      <c r="BI46" s="42" t="str">
        <f t="shared" si="10"/>
        <v>-</v>
      </c>
      <c r="BJ46" s="43">
        <f t="shared" si="11"/>
        <v>0</v>
      </c>
      <c r="BL46" s="33"/>
      <c r="BM46" s="33"/>
      <c r="BN46" s="33"/>
      <c r="BO46" s="33"/>
      <c r="BP46" s="34"/>
      <c r="BQ46" s="34"/>
    </row>
    <row r="47" spans="1:69" s="8" customFormat="1" ht="44.1" customHeight="1" thickBot="1" x14ac:dyDescent="0.25">
      <c r="A47" s="103">
        <v>30</v>
      </c>
      <c r="B47" s="122"/>
      <c r="C47" s="123"/>
      <c r="D47" s="123"/>
      <c r="E47" s="124"/>
      <c r="F47" s="125"/>
      <c r="G47" s="126"/>
      <c r="H47" s="127"/>
      <c r="I47" s="128" t="str">
        <f>IFERROR(VLOOKUP(H47,'Codigos y niveles de cargo'!$B$5:$D$60,2,0)," ")</f>
        <v xml:space="preserve"> </v>
      </c>
      <c r="J47" s="276"/>
      <c r="K47" s="276"/>
      <c r="L47" s="129"/>
      <c r="M47" s="125"/>
      <c r="N47" s="125"/>
      <c r="O47" s="125"/>
      <c r="P47" s="125"/>
      <c r="Q47" s="130">
        <f t="shared" si="33"/>
        <v>0</v>
      </c>
      <c r="R47" s="125"/>
      <c r="S47" s="125"/>
      <c r="T47" s="125"/>
      <c r="U47" s="130">
        <f t="shared" si="34"/>
        <v>0</v>
      </c>
      <c r="V47" s="125"/>
      <c r="W47" s="125"/>
      <c r="X47" s="125"/>
      <c r="Y47" s="130">
        <f t="shared" si="35"/>
        <v>0</v>
      </c>
      <c r="Z47" s="131">
        <f t="shared" si="36"/>
        <v>0</v>
      </c>
      <c r="AA47" s="125"/>
      <c r="AB47" s="125"/>
      <c r="AC47" s="125"/>
      <c r="AD47" s="132"/>
      <c r="AE47" s="92"/>
      <c r="AF47" s="133"/>
      <c r="AG47" s="125"/>
      <c r="AH47" s="125"/>
      <c r="AI47" s="130">
        <f t="shared" si="37"/>
        <v>0</v>
      </c>
      <c r="AJ47" s="125"/>
      <c r="AK47" s="125"/>
      <c r="AL47" s="125"/>
      <c r="AM47" s="130">
        <f t="shared" si="38"/>
        <v>0</v>
      </c>
      <c r="AN47" s="125"/>
      <c r="AO47" s="125"/>
      <c r="AP47" s="125"/>
      <c r="AQ47" s="130">
        <f t="shared" si="39"/>
        <v>0</v>
      </c>
      <c r="AR47" s="131">
        <f t="shared" si="40"/>
        <v>0</v>
      </c>
      <c r="AS47" s="134"/>
      <c r="AT47" s="92"/>
      <c r="AU47" s="135"/>
      <c r="AV47" s="136"/>
      <c r="AW47" s="137"/>
      <c r="AX47" s="138"/>
      <c r="AY47" s="139"/>
      <c r="AZ47" s="139"/>
      <c r="BA47" s="33"/>
      <c r="BB47" s="44" t="str">
        <f t="shared" si="9"/>
        <v>-</v>
      </c>
      <c r="BC47" s="44" t="str">
        <f t="shared" si="9"/>
        <v>-</v>
      </c>
      <c r="BD47" s="44" t="str">
        <f t="shared" si="0"/>
        <v>-</v>
      </c>
      <c r="BE47" s="44" t="str">
        <f t="shared" si="0"/>
        <v>-</v>
      </c>
      <c r="BF47" s="44" t="str">
        <f t="shared" si="0"/>
        <v>-</v>
      </c>
      <c r="BG47" s="44" t="str">
        <f t="shared" si="0"/>
        <v>-</v>
      </c>
      <c r="BH47" s="44" t="str">
        <f t="shared" si="0"/>
        <v>-</v>
      </c>
      <c r="BI47" s="44" t="str">
        <f t="shared" si="10"/>
        <v>-</v>
      </c>
      <c r="BJ47" s="45">
        <f>SUM(BB47:BH47)</f>
        <v>0</v>
      </c>
      <c r="BL47" s="33"/>
      <c r="BM47" s="33"/>
      <c r="BN47" s="33"/>
      <c r="BO47" s="33"/>
      <c r="BP47" s="34"/>
      <c r="BQ47" s="34"/>
    </row>
    <row r="48" spans="1:69" s="35" customFormat="1" ht="14.25" customHeight="1" thickBot="1" x14ac:dyDescent="0.25">
      <c r="A48" s="140"/>
      <c r="B48" s="141"/>
      <c r="C48" s="141"/>
      <c r="D48" s="141"/>
      <c r="E48" s="141"/>
      <c r="F48" s="92"/>
      <c r="G48" s="142"/>
      <c r="H48" s="143"/>
      <c r="I48" s="143"/>
      <c r="J48" s="143"/>
      <c r="K48" s="143"/>
      <c r="L48" s="92"/>
      <c r="M48" s="92"/>
      <c r="N48" s="92"/>
      <c r="O48" s="92"/>
      <c r="P48" s="92"/>
      <c r="Q48" s="92"/>
      <c r="R48" s="92"/>
      <c r="S48" s="92"/>
      <c r="T48" s="92"/>
      <c r="U48" s="92"/>
      <c r="V48" s="92"/>
      <c r="W48" s="92"/>
      <c r="X48" s="92"/>
      <c r="Y48" s="92"/>
      <c r="Z48" s="143"/>
      <c r="AA48" s="92"/>
      <c r="AB48" s="92"/>
      <c r="AC48" s="92"/>
      <c r="AD48" s="143"/>
      <c r="AE48" s="92"/>
      <c r="AF48" s="92"/>
      <c r="AG48" s="92"/>
      <c r="AH48" s="92"/>
      <c r="AI48" s="92"/>
      <c r="AJ48" s="92"/>
      <c r="AK48" s="92"/>
      <c r="AL48" s="92"/>
      <c r="AM48" s="92"/>
      <c r="AN48" s="92"/>
      <c r="AO48" s="92"/>
      <c r="AP48" s="92"/>
      <c r="AQ48" s="92"/>
      <c r="AR48" s="143"/>
      <c r="AS48" s="92"/>
      <c r="AT48" s="92"/>
      <c r="AU48" s="92"/>
      <c r="AV48" s="92"/>
      <c r="AW48" s="143"/>
      <c r="AX48" s="144"/>
      <c r="AY48" s="92"/>
      <c r="AZ48" s="92"/>
      <c r="BA48" s="33"/>
      <c r="BB48" s="34"/>
      <c r="BC48" s="34"/>
      <c r="BD48" s="34"/>
      <c r="BE48" s="34"/>
      <c r="BF48" s="34"/>
      <c r="BG48" s="34"/>
      <c r="BH48" s="34"/>
      <c r="BI48" s="34"/>
      <c r="BJ48" s="34"/>
      <c r="BL48" s="29"/>
      <c r="BM48" s="29"/>
      <c r="BN48" s="29"/>
      <c r="BO48" s="29"/>
      <c r="BP48" s="29"/>
      <c r="BQ48" s="29"/>
    </row>
    <row r="49" spans="1:52" ht="30.75" customHeight="1" x14ac:dyDescent="0.25">
      <c r="A49" s="145"/>
      <c r="B49" s="145"/>
      <c r="C49" s="145"/>
      <c r="D49" s="217" t="s">
        <v>256</v>
      </c>
      <c r="E49" s="218"/>
      <c r="F49" s="218"/>
      <c r="G49" s="219"/>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6"/>
      <c r="AF49" s="264" t="s">
        <v>271</v>
      </c>
      <c r="AG49" s="265"/>
      <c r="AH49" s="265"/>
      <c r="AI49" s="265"/>
      <c r="AJ49" s="265"/>
      <c r="AK49" s="265"/>
      <c r="AL49" s="265"/>
      <c r="AM49" s="265"/>
      <c r="AN49" s="265"/>
      <c r="AO49" s="265"/>
      <c r="AP49" s="265"/>
      <c r="AQ49" s="265"/>
      <c r="AR49" s="266"/>
      <c r="AS49" s="145"/>
      <c r="AT49" s="146"/>
      <c r="AU49" s="264" t="s">
        <v>258</v>
      </c>
      <c r="AV49" s="265"/>
      <c r="AW49" s="265"/>
      <c r="AX49" s="266"/>
      <c r="AY49" s="145"/>
      <c r="AZ49" s="145"/>
    </row>
    <row r="50" spans="1:52" ht="35.25" customHeight="1" x14ac:dyDescent="0.25">
      <c r="A50" s="145"/>
      <c r="B50" s="145"/>
      <c r="C50" s="145"/>
      <c r="D50" s="220" t="s">
        <v>257</v>
      </c>
      <c r="E50" s="221"/>
      <c r="F50" s="221"/>
      <c r="G50" s="222"/>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6"/>
      <c r="AF50" s="232" t="s">
        <v>257</v>
      </c>
      <c r="AG50" s="233"/>
      <c r="AH50" s="233"/>
      <c r="AI50" s="233"/>
      <c r="AJ50" s="233"/>
      <c r="AK50" s="233"/>
      <c r="AL50" s="233"/>
      <c r="AM50" s="233"/>
      <c r="AN50" s="233"/>
      <c r="AO50" s="233"/>
      <c r="AP50" s="233"/>
      <c r="AQ50" s="233"/>
      <c r="AR50" s="234"/>
      <c r="AS50" s="145"/>
      <c r="AT50" s="146"/>
      <c r="AU50" s="226" t="s">
        <v>257</v>
      </c>
      <c r="AV50" s="227"/>
      <c r="AW50" s="227"/>
      <c r="AX50" s="228"/>
      <c r="AY50" s="145"/>
      <c r="AZ50" s="145"/>
    </row>
    <row r="51" spans="1:52" ht="35.25" customHeight="1" x14ac:dyDescent="0.25">
      <c r="A51" s="145"/>
      <c r="B51" s="145"/>
      <c r="C51" s="145"/>
      <c r="D51" s="220"/>
      <c r="E51" s="221"/>
      <c r="F51" s="221"/>
      <c r="G51" s="222"/>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6"/>
      <c r="AF51" s="235"/>
      <c r="AG51" s="236"/>
      <c r="AH51" s="236"/>
      <c r="AI51" s="236"/>
      <c r="AJ51" s="236"/>
      <c r="AK51" s="236"/>
      <c r="AL51" s="236"/>
      <c r="AM51" s="236"/>
      <c r="AN51" s="236"/>
      <c r="AO51" s="236"/>
      <c r="AP51" s="236"/>
      <c r="AQ51" s="236"/>
      <c r="AR51" s="237"/>
      <c r="AS51" s="145"/>
      <c r="AT51" s="146"/>
      <c r="AU51" s="229"/>
      <c r="AV51" s="230"/>
      <c r="AW51" s="230"/>
      <c r="AX51" s="231"/>
      <c r="AY51" s="145"/>
      <c r="AZ51" s="145"/>
    </row>
    <row r="52" spans="1:52" ht="24.75" customHeight="1" x14ac:dyDescent="0.25">
      <c r="A52" s="145"/>
      <c r="B52" s="145"/>
      <c r="C52" s="145"/>
      <c r="D52" s="223" t="s">
        <v>254</v>
      </c>
      <c r="E52" s="224"/>
      <c r="F52" s="224"/>
      <c r="G52" s="22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6"/>
      <c r="AF52" s="238" t="s">
        <v>254</v>
      </c>
      <c r="AG52" s="239"/>
      <c r="AH52" s="239"/>
      <c r="AI52" s="239"/>
      <c r="AJ52" s="239"/>
      <c r="AK52" s="239"/>
      <c r="AL52" s="239"/>
      <c r="AM52" s="239"/>
      <c r="AN52" s="239"/>
      <c r="AO52" s="239"/>
      <c r="AP52" s="239"/>
      <c r="AQ52" s="239"/>
      <c r="AR52" s="240"/>
      <c r="AS52" s="145"/>
      <c r="AT52" s="146"/>
      <c r="AU52" s="223" t="s">
        <v>254</v>
      </c>
      <c r="AV52" s="224"/>
      <c r="AW52" s="224"/>
      <c r="AX52" s="225"/>
      <c r="AY52" s="145"/>
      <c r="AZ52" s="145"/>
    </row>
    <row r="53" spans="1:52" ht="24.75" customHeight="1" thickBot="1" x14ac:dyDescent="0.3">
      <c r="A53" s="145"/>
      <c r="B53" s="145"/>
      <c r="C53" s="145"/>
      <c r="D53" s="214" t="s">
        <v>255</v>
      </c>
      <c r="E53" s="215"/>
      <c r="F53" s="215"/>
      <c r="G53" s="216"/>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6"/>
      <c r="AF53" s="241" t="s">
        <v>255</v>
      </c>
      <c r="AG53" s="242"/>
      <c r="AH53" s="242"/>
      <c r="AI53" s="242"/>
      <c r="AJ53" s="242"/>
      <c r="AK53" s="242"/>
      <c r="AL53" s="242"/>
      <c r="AM53" s="242"/>
      <c r="AN53" s="242"/>
      <c r="AO53" s="242"/>
      <c r="AP53" s="242"/>
      <c r="AQ53" s="242"/>
      <c r="AR53" s="243"/>
      <c r="AS53" s="145"/>
      <c r="AT53" s="146"/>
      <c r="AU53" s="214" t="s">
        <v>255</v>
      </c>
      <c r="AV53" s="215"/>
      <c r="AW53" s="215"/>
      <c r="AX53" s="216"/>
      <c r="AY53" s="145"/>
      <c r="AZ53" s="145"/>
    </row>
    <row r="54" spans="1:52" ht="15" x14ac:dyDescent="0.25">
      <c r="A54" s="145"/>
      <c r="B54" s="145"/>
      <c r="C54" s="145"/>
      <c r="D54" s="145"/>
      <c r="E54" s="145"/>
      <c r="F54" s="145"/>
      <c r="G54" s="145"/>
      <c r="H54" s="145"/>
      <c r="I54" s="145"/>
      <c r="J54" s="145"/>
      <c r="K54" s="145"/>
      <c r="L54" s="145"/>
      <c r="M54" s="145"/>
      <c r="N54" s="145"/>
      <c r="O54" s="145"/>
      <c r="P54" s="145"/>
      <c r="Q54" s="145"/>
      <c r="R54" s="145"/>
      <c r="S54" s="145"/>
      <c r="T54" s="145"/>
      <c r="U54" s="145"/>
      <c r="V54" s="145"/>
      <c r="W54" s="145"/>
      <c r="X54" s="145"/>
      <c r="Y54" s="145"/>
      <c r="Z54" s="145"/>
      <c r="AA54" s="145"/>
      <c r="AB54" s="145"/>
      <c r="AC54" s="145"/>
      <c r="AD54" s="145"/>
      <c r="AE54" s="146"/>
      <c r="AF54" s="145"/>
      <c r="AG54" s="145"/>
      <c r="AH54" s="145"/>
      <c r="AI54" s="145"/>
      <c r="AJ54" s="145"/>
      <c r="AK54" s="145"/>
      <c r="AL54" s="145"/>
      <c r="AM54" s="145"/>
      <c r="AN54" s="145"/>
      <c r="AO54" s="145"/>
      <c r="AP54" s="145"/>
      <c r="AQ54" s="145"/>
      <c r="AR54" s="145"/>
      <c r="AS54" s="145"/>
      <c r="AT54" s="146"/>
      <c r="AU54" s="146"/>
      <c r="AV54" s="145"/>
      <c r="AW54" s="145"/>
      <c r="AX54" s="145"/>
      <c r="AY54" s="145"/>
      <c r="AZ54" s="145"/>
    </row>
  </sheetData>
  <sheetProtection algorithmName="SHA-512" hashValue="tJ1wieP5oIRi4rQafv+B9Jbj/qHRBgd7LiDOgCCSN1k82caeJFwUPy0DWOmkDNAv3H9nO1TMtHDNNifgmfuF7A==" saltValue="wOrBDRrma+HCiIN+o8iMbg==" spinCount="100000" sheet="1" objects="1" scenarios="1" insertRows="0" selectLockedCells="1" autoFilter="0"/>
  <mergeCells count="122">
    <mergeCell ref="J36:K36"/>
    <mergeCell ref="J27:K27"/>
    <mergeCell ref="J28:K28"/>
    <mergeCell ref="J29:K29"/>
    <mergeCell ref="J30:K30"/>
    <mergeCell ref="J31:K31"/>
    <mergeCell ref="J32:K32"/>
    <mergeCell ref="J33:K33"/>
    <mergeCell ref="J34:K34"/>
    <mergeCell ref="J35:K35"/>
    <mergeCell ref="B1:B3"/>
    <mergeCell ref="D1:H1"/>
    <mergeCell ref="AU49:AX49"/>
    <mergeCell ref="AF49:AR49"/>
    <mergeCell ref="D6:F6"/>
    <mergeCell ref="D7:F7"/>
    <mergeCell ref="D8:F8"/>
    <mergeCell ref="G6:J6"/>
    <mergeCell ref="G7:J7"/>
    <mergeCell ref="G8:J8"/>
    <mergeCell ref="D9:F9"/>
    <mergeCell ref="D5:M5"/>
    <mergeCell ref="J23:K23"/>
    <mergeCell ref="J24:K24"/>
    <mergeCell ref="J25:K25"/>
    <mergeCell ref="J26:K26"/>
    <mergeCell ref="J37:K37"/>
    <mergeCell ref="J43:K43"/>
    <mergeCell ref="J44:K44"/>
    <mergeCell ref="J45:K45"/>
    <mergeCell ref="J46:K46"/>
    <mergeCell ref="J47:K47"/>
    <mergeCell ref="J38:K38"/>
    <mergeCell ref="J39:K39"/>
    <mergeCell ref="D2:H2"/>
    <mergeCell ref="D3:H3"/>
    <mergeCell ref="D53:G53"/>
    <mergeCell ref="D49:G49"/>
    <mergeCell ref="D50:G51"/>
    <mergeCell ref="D52:G52"/>
    <mergeCell ref="AU52:AX52"/>
    <mergeCell ref="AU50:AX51"/>
    <mergeCell ref="AU53:AX53"/>
    <mergeCell ref="AF50:AR51"/>
    <mergeCell ref="AF52:AR52"/>
    <mergeCell ref="AF53:AR53"/>
    <mergeCell ref="J40:K40"/>
    <mergeCell ref="J41:K41"/>
    <mergeCell ref="J42:K42"/>
    <mergeCell ref="L6:M6"/>
    <mergeCell ref="L7:M7"/>
    <mergeCell ref="K8:M8"/>
    <mergeCell ref="M1:Z3"/>
    <mergeCell ref="AD1:AD3"/>
    <mergeCell ref="J21:K21"/>
    <mergeCell ref="J22:K22"/>
    <mergeCell ref="G9:J9"/>
    <mergeCell ref="J18:K18"/>
    <mergeCell ref="J19:K19"/>
    <mergeCell ref="J20:K20"/>
    <mergeCell ref="A16:A17"/>
    <mergeCell ref="D10:F10"/>
    <mergeCell ref="D11:F11"/>
    <mergeCell ref="D16:D17"/>
    <mergeCell ref="D14:AD15"/>
    <mergeCell ref="J17:K17"/>
    <mergeCell ref="E16:K16"/>
    <mergeCell ref="B16:B17"/>
    <mergeCell ref="G12:J12"/>
    <mergeCell ref="D12:F12"/>
    <mergeCell ref="G10:J10"/>
    <mergeCell ref="G11:J11"/>
    <mergeCell ref="C16:C17"/>
    <mergeCell ref="BL18:BQ18"/>
    <mergeCell ref="BL19:BO19"/>
    <mergeCell ref="BL21:BO21"/>
    <mergeCell ref="AA16:AA17"/>
    <mergeCell ref="BJ16:BJ17"/>
    <mergeCell ref="BB16:BI16"/>
    <mergeCell ref="AF14:AS15"/>
    <mergeCell ref="AU14:AZ15"/>
    <mergeCell ref="BL20:BO20"/>
    <mergeCell ref="AF16:AH16"/>
    <mergeCell ref="AI16:AI17"/>
    <mergeCell ref="BL14:BP15"/>
    <mergeCell ref="BL17:BQ17"/>
    <mergeCell ref="AV16:AW16"/>
    <mergeCell ref="AB16:AB17"/>
    <mergeCell ref="BL26:BO26"/>
    <mergeCell ref="L16:L17"/>
    <mergeCell ref="M16:M17"/>
    <mergeCell ref="AC16:AC17"/>
    <mergeCell ref="AD16:AD17"/>
    <mergeCell ref="N16:P16"/>
    <mergeCell ref="Q16:Q17"/>
    <mergeCell ref="R16:T16"/>
    <mergeCell ref="U16:U17"/>
    <mergeCell ref="V16:X16"/>
    <mergeCell ref="Y16:Y17"/>
    <mergeCell ref="BL24:BO24"/>
    <mergeCell ref="BL25:BO25"/>
    <mergeCell ref="AJ16:AL16"/>
    <mergeCell ref="AX16:AZ16"/>
    <mergeCell ref="BL23:BO23"/>
    <mergeCell ref="AU16:AU17"/>
    <mergeCell ref="AM16:AM17"/>
    <mergeCell ref="AN16:AP16"/>
    <mergeCell ref="AQ16:AQ17"/>
    <mergeCell ref="AR16:AR17"/>
    <mergeCell ref="AS16:AS17"/>
    <mergeCell ref="Z16:Z17"/>
    <mergeCell ref="BL22:BO22"/>
    <mergeCell ref="AX1:AY3"/>
    <mergeCell ref="I1:L1"/>
    <mergeCell ref="I2:L2"/>
    <mergeCell ref="I3:L3"/>
    <mergeCell ref="AT1:AW1"/>
    <mergeCell ref="AT2:AW2"/>
    <mergeCell ref="AT3:AW3"/>
    <mergeCell ref="AE1:AS1"/>
    <mergeCell ref="AE2:AS2"/>
    <mergeCell ref="AE3:AS3"/>
  </mergeCells>
  <conditionalFormatting sqref="I18:I26 I37:I47">
    <cfRule type="cellIs" dxfId="1" priority="4" operator="between">
      <formula>0</formula>
      <formula>0</formula>
    </cfRule>
  </conditionalFormatting>
  <conditionalFormatting sqref="I27:I36">
    <cfRule type="cellIs" dxfId="0" priority="1" operator="between">
      <formula>0</formula>
      <formula>0</formula>
    </cfRule>
  </conditionalFormatting>
  <dataValidations count="11">
    <dataValidation type="list" allowBlank="1" showInputMessage="1" showErrorMessage="1" sqref="AV19:AV48">
      <formula1>$BB$17:$BF$17</formula1>
    </dataValidation>
    <dataValidation type="list" allowBlank="1" showInputMessage="1" showErrorMessage="1" sqref="F48">
      <formula1>"DIRECTIVO,ASESOR,EJECUTIVO,PROFESIONAL,TECNICO,ASISTENCIAL"</formula1>
    </dataValidation>
    <dataValidation type="list" allowBlank="1" showInputMessage="1" showErrorMessage="1" sqref="H18:H48">
      <formula1>INDIRECT(F18)</formula1>
    </dataValidation>
    <dataValidation type="list" allowBlank="1" showInputMessage="1" showErrorMessage="1" sqref="AW18:AW48">
      <formula1>INDIRECT(AV18)</formula1>
    </dataValidation>
    <dataValidation type="list" allowBlank="1" showInputMessage="1" showErrorMessage="1" sqref="AV18">
      <formula1>$BB$17:$BH$17</formula1>
    </dataValidation>
    <dataValidation type="list" allowBlank="1" showInputMessage="1" showErrorMessage="1" sqref="E18:E47 AU18:AU47">
      <formula1>"X,-"</formula1>
    </dataValidation>
    <dataValidation type="list" allowBlank="1" showInputMessage="1" showErrorMessage="1" sqref="AZ18:AZ47">
      <formula1>"ESPECIALIZACIÓN,MAESTRIA,DOCTORADO"</formula1>
    </dataValidation>
    <dataValidation type="list" allowBlank="1" showInputMessage="1" showErrorMessage="1" sqref="L18:M47">
      <formula1>"1,0,5,0,33,0,25"</formula1>
    </dataValidation>
    <dataValidation type="list" allowBlank="1" showInputMessage="1" showErrorMessage="1" sqref="F18:F47">
      <formula1>"DOCENTE,DIRECTIVO,ASESOR,EJECUTIVO,PROFESIONAL,TECNICO,ASISTENCIAL,OPERATIVO"</formula1>
    </dataValidation>
    <dataValidation type="list" allowBlank="1" showInputMessage="1" showErrorMessage="1" sqref="C18:C47">
      <formula1>"X, -"</formula1>
    </dataValidation>
    <dataValidation type="list" allowBlank="1" showInputMessage="1" showErrorMessage="1" sqref="AB18:AB47">
      <formula1>"Permanente, Esporádica"</formula1>
    </dataValidation>
  </dataValidations>
  <pageMargins left="0.25" right="0.25" top="0.75" bottom="0.75" header="0.3" footer="0.3"/>
  <pageSetup scale="24" fitToWidth="0" orientation="landscape" r:id="rId1"/>
  <headerFooter>
    <oddHeader xml:space="preserve">&amp;C&amp;"Arial,Normal"&amp;12
</oddHeader>
    <oddFooter>&amp;R&amp;P</oddFooter>
  </headerFooter>
  <colBreaks count="1" manualBreakCount="1">
    <brk id="30" max="53"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Dependencias!$A$1:$A$39</xm:f>
          </x14:formula1>
          <xm:sqref>G18:G48</xm:sqref>
        </x14:dataValidation>
        <x14:dataValidation type="list" allowBlank="1" showInputMessage="1" showErrorMessage="1">
          <x14:formula1>
            <xm:f>Experiencia!$A$1:$A$8</xm:f>
          </x14:formula1>
          <xm:sqref>AZ48</xm:sqref>
        </x14:dataValidation>
        <x14:dataValidation type="list" allowBlank="1" showInputMessage="1" showErrorMessage="1">
          <x14:formula1>
            <xm:f>Experiencia!$A$1:$A$12</xm:f>
          </x14:formula1>
          <xm:sqref>AY18:AY48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2:D60"/>
  <sheetViews>
    <sheetView showGridLines="0" topLeftCell="A27" workbookViewId="0">
      <selection activeCell="C60" sqref="C60"/>
    </sheetView>
  </sheetViews>
  <sheetFormatPr baseColWidth="10" defaultRowHeight="15" x14ac:dyDescent="0.25"/>
  <cols>
    <col min="1" max="1" width="9.28515625" bestFit="1" customWidth="1"/>
    <col min="2" max="2" width="28.5703125" bestFit="1" customWidth="1"/>
    <col min="3" max="3" width="7.5703125" bestFit="1" customWidth="1"/>
    <col min="4" max="4" width="6.28515625" bestFit="1" customWidth="1"/>
  </cols>
  <sheetData>
    <row r="2" spans="1:4" x14ac:dyDescent="0.25">
      <c r="A2" s="1" t="s">
        <v>66</v>
      </c>
      <c r="B2" s="1" t="s">
        <v>63</v>
      </c>
      <c r="C2" s="1" t="s">
        <v>64</v>
      </c>
      <c r="D2" s="1" t="s">
        <v>65</v>
      </c>
    </row>
    <row r="3" spans="1:4" x14ac:dyDescent="0.25">
      <c r="A3" s="1"/>
      <c r="B3" s="1"/>
      <c r="C3" s="1"/>
      <c r="D3" s="1"/>
    </row>
    <row r="4" spans="1:4" x14ac:dyDescent="0.25">
      <c r="A4" s="2"/>
      <c r="B4" s="3" t="s">
        <v>60</v>
      </c>
      <c r="C4" s="2"/>
      <c r="D4" s="2"/>
    </row>
    <row r="5" spans="1:4" x14ac:dyDescent="0.25">
      <c r="A5" s="2">
        <v>1</v>
      </c>
      <c r="B5" s="2" t="s">
        <v>60</v>
      </c>
      <c r="C5" s="4" t="s">
        <v>19</v>
      </c>
      <c r="D5" s="4" t="s">
        <v>24</v>
      </c>
    </row>
    <row r="6" spans="1:4" x14ac:dyDescent="0.25">
      <c r="A6" s="2">
        <v>1</v>
      </c>
      <c r="B6" s="2" t="s">
        <v>15</v>
      </c>
      <c r="C6" s="4" t="s">
        <v>20</v>
      </c>
      <c r="D6" s="4" t="s">
        <v>25</v>
      </c>
    </row>
    <row r="7" spans="1:4" x14ac:dyDescent="0.25">
      <c r="A7" s="2">
        <v>4</v>
      </c>
      <c r="B7" s="2" t="s">
        <v>16</v>
      </c>
      <c r="C7" s="4" t="s">
        <v>21</v>
      </c>
      <c r="D7" s="4" t="s">
        <v>26</v>
      </c>
    </row>
    <row r="8" spans="1:4" x14ac:dyDescent="0.25">
      <c r="A8" s="2">
        <v>1</v>
      </c>
      <c r="B8" s="2" t="s">
        <v>17</v>
      </c>
      <c r="C8" s="4" t="s">
        <v>22</v>
      </c>
      <c r="D8" s="4" t="s">
        <v>27</v>
      </c>
    </row>
    <row r="9" spans="1:4" x14ac:dyDescent="0.25">
      <c r="A9" s="2">
        <v>1</v>
      </c>
      <c r="B9" s="2" t="s">
        <v>18</v>
      </c>
      <c r="C9" s="4" t="s">
        <v>23</v>
      </c>
      <c r="D9" s="4" t="s">
        <v>27</v>
      </c>
    </row>
    <row r="10" spans="1:4" x14ac:dyDescent="0.25">
      <c r="A10" s="2">
        <v>0</v>
      </c>
      <c r="B10" s="2" t="s">
        <v>275</v>
      </c>
      <c r="C10" s="53" t="s">
        <v>276</v>
      </c>
      <c r="D10" s="4"/>
    </row>
    <row r="11" spans="1:4" x14ac:dyDescent="0.25">
      <c r="A11" s="2"/>
      <c r="B11" s="3" t="s">
        <v>29</v>
      </c>
      <c r="C11" s="4"/>
      <c r="D11" s="2"/>
    </row>
    <row r="12" spans="1:4" x14ac:dyDescent="0.25">
      <c r="A12" s="2">
        <v>5</v>
      </c>
      <c r="B12" s="2" t="s">
        <v>28</v>
      </c>
      <c r="C12" s="4">
        <v>115</v>
      </c>
      <c r="D12" s="4" t="s">
        <v>27</v>
      </c>
    </row>
    <row r="13" spans="1:4" x14ac:dyDescent="0.25">
      <c r="A13" s="2">
        <v>1</v>
      </c>
      <c r="B13" s="2" t="s">
        <v>29</v>
      </c>
      <c r="C13" s="4">
        <v>105</v>
      </c>
      <c r="D13" s="4" t="s">
        <v>27</v>
      </c>
    </row>
    <row r="14" spans="1:4" x14ac:dyDescent="0.25">
      <c r="A14" s="2">
        <v>0</v>
      </c>
      <c r="B14" s="2" t="s">
        <v>275</v>
      </c>
      <c r="C14" s="53" t="s">
        <v>276</v>
      </c>
      <c r="D14" s="4"/>
    </row>
    <row r="15" spans="1:4" x14ac:dyDescent="0.25">
      <c r="A15" s="2"/>
      <c r="B15" s="3" t="s">
        <v>61</v>
      </c>
      <c r="C15" s="4"/>
      <c r="D15" s="4"/>
    </row>
    <row r="16" spans="1:4" x14ac:dyDescent="0.25">
      <c r="A16" s="2">
        <v>2</v>
      </c>
      <c r="B16" s="2" t="s">
        <v>30</v>
      </c>
      <c r="C16" s="4" t="s">
        <v>36</v>
      </c>
      <c r="D16" s="4" t="s">
        <v>25</v>
      </c>
    </row>
    <row r="17" spans="1:4" x14ac:dyDescent="0.25">
      <c r="A17" s="2">
        <v>4</v>
      </c>
      <c r="B17" s="2" t="s">
        <v>31</v>
      </c>
      <c r="C17" s="4" t="s">
        <v>37</v>
      </c>
      <c r="D17" s="4" t="s">
        <v>25</v>
      </c>
    </row>
    <row r="18" spans="1:4" x14ac:dyDescent="0.25">
      <c r="A18" s="2">
        <v>3</v>
      </c>
      <c r="B18" s="2" t="s">
        <v>32</v>
      </c>
      <c r="C18" s="4" t="s">
        <v>38</v>
      </c>
      <c r="D18" s="4" t="s">
        <v>25</v>
      </c>
    </row>
    <row r="19" spans="1:4" x14ac:dyDescent="0.25">
      <c r="A19" s="2">
        <v>7</v>
      </c>
      <c r="B19" s="2" t="s">
        <v>33</v>
      </c>
      <c r="C19" s="4" t="s">
        <v>39</v>
      </c>
      <c r="D19" s="4" t="s">
        <v>27</v>
      </c>
    </row>
    <row r="20" spans="1:4" x14ac:dyDescent="0.25">
      <c r="A20" s="2">
        <v>1</v>
      </c>
      <c r="B20" s="2" t="s">
        <v>34</v>
      </c>
      <c r="C20" s="4" t="s">
        <v>40</v>
      </c>
      <c r="D20" s="4" t="s">
        <v>27</v>
      </c>
    </row>
    <row r="21" spans="1:4" x14ac:dyDescent="0.25">
      <c r="A21" s="2">
        <v>1</v>
      </c>
      <c r="B21" s="2" t="s">
        <v>35</v>
      </c>
      <c r="C21" s="4" t="s">
        <v>41</v>
      </c>
      <c r="D21" s="4" t="s">
        <v>27</v>
      </c>
    </row>
    <row r="22" spans="1:4" x14ac:dyDescent="0.25">
      <c r="A22" s="2">
        <v>0</v>
      </c>
      <c r="B22" s="2" t="s">
        <v>275</v>
      </c>
      <c r="C22" s="53" t="s">
        <v>276</v>
      </c>
      <c r="D22" s="4"/>
    </row>
    <row r="23" spans="1:4" x14ac:dyDescent="0.25">
      <c r="A23" s="2"/>
      <c r="B23" s="3" t="s">
        <v>62</v>
      </c>
      <c r="C23" s="4"/>
      <c r="D23" s="4"/>
    </row>
    <row r="24" spans="1:4" x14ac:dyDescent="0.25">
      <c r="A24" s="2">
        <v>4</v>
      </c>
      <c r="B24" s="2" t="s">
        <v>86</v>
      </c>
      <c r="C24" s="4" t="s">
        <v>42</v>
      </c>
      <c r="D24" s="4" t="s">
        <v>44</v>
      </c>
    </row>
    <row r="25" spans="1:4" x14ac:dyDescent="0.25">
      <c r="A25" s="2">
        <v>9</v>
      </c>
      <c r="B25" s="2" t="s">
        <v>87</v>
      </c>
      <c r="C25" s="4" t="s">
        <v>42</v>
      </c>
      <c r="D25" s="4" t="s">
        <v>45</v>
      </c>
    </row>
    <row r="26" spans="1:4" x14ac:dyDescent="0.25">
      <c r="A26" s="2">
        <v>12</v>
      </c>
      <c r="B26" s="2" t="s">
        <v>80</v>
      </c>
      <c r="C26" s="4" t="s">
        <v>43</v>
      </c>
      <c r="D26" s="4" t="s">
        <v>46</v>
      </c>
    </row>
    <row r="27" spans="1:4" x14ac:dyDescent="0.25">
      <c r="A27" s="2">
        <v>4</v>
      </c>
      <c r="B27" s="2" t="s">
        <v>81</v>
      </c>
      <c r="C27" s="4" t="s">
        <v>43</v>
      </c>
      <c r="D27" s="4" t="s">
        <v>47</v>
      </c>
    </row>
    <row r="28" spans="1:4" x14ac:dyDescent="0.25">
      <c r="A28" s="2">
        <v>9</v>
      </c>
      <c r="B28" s="2" t="s">
        <v>82</v>
      </c>
      <c r="C28" s="4" t="s">
        <v>43</v>
      </c>
      <c r="D28" s="4" t="s">
        <v>24</v>
      </c>
    </row>
    <row r="29" spans="1:4" x14ac:dyDescent="0.25">
      <c r="A29" s="2">
        <v>1</v>
      </c>
      <c r="B29" s="2" t="s">
        <v>83</v>
      </c>
      <c r="C29" s="4" t="s">
        <v>43</v>
      </c>
      <c r="D29" s="4" t="s">
        <v>25</v>
      </c>
    </row>
    <row r="30" spans="1:4" x14ac:dyDescent="0.25">
      <c r="A30" s="2">
        <v>3</v>
      </c>
      <c r="B30" s="2" t="s">
        <v>84</v>
      </c>
      <c r="C30" s="4" t="s">
        <v>43</v>
      </c>
      <c r="D30" s="4" t="s">
        <v>26</v>
      </c>
    </row>
    <row r="31" spans="1:4" x14ac:dyDescent="0.25">
      <c r="A31" s="2">
        <v>1</v>
      </c>
      <c r="B31" s="2" t="s">
        <v>85</v>
      </c>
      <c r="C31" s="4" t="s">
        <v>43</v>
      </c>
      <c r="D31" s="4" t="s">
        <v>27</v>
      </c>
    </row>
    <row r="32" spans="1:4" x14ac:dyDescent="0.25">
      <c r="A32" s="2">
        <v>0</v>
      </c>
      <c r="B32" s="2" t="s">
        <v>275</v>
      </c>
      <c r="C32" s="53" t="s">
        <v>276</v>
      </c>
      <c r="D32" s="4"/>
    </row>
    <row r="33" spans="1:4" x14ac:dyDescent="0.25">
      <c r="A33" s="2"/>
      <c r="B33" s="3" t="s">
        <v>69</v>
      </c>
      <c r="C33" s="4"/>
      <c r="D33" s="4"/>
    </row>
    <row r="34" spans="1:4" x14ac:dyDescent="0.25">
      <c r="A34" s="2">
        <v>3</v>
      </c>
      <c r="B34" s="2" t="s">
        <v>79</v>
      </c>
      <c r="C34" s="4" t="s">
        <v>55</v>
      </c>
      <c r="D34" s="4" t="s">
        <v>53</v>
      </c>
    </row>
    <row r="35" spans="1:4" x14ac:dyDescent="0.25">
      <c r="A35" s="2">
        <v>3</v>
      </c>
      <c r="B35" s="2" t="s">
        <v>78</v>
      </c>
      <c r="C35" s="4" t="s">
        <v>55</v>
      </c>
      <c r="D35" s="4" t="s">
        <v>54</v>
      </c>
    </row>
    <row r="36" spans="1:4" x14ac:dyDescent="0.25">
      <c r="A36" s="2">
        <v>1</v>
      </c>
      <c r="B36" s="2" t="s">
        <v>77</v>
      </c>
      <c r="C36" s="4" t="s">
        <v>55</v>
      </c>
      <c r="D36" s="4" t="s">
        <v>44</v>
      </c>
    </row>
    <row r="37" spans="1:4" x14ac:dyDescent="0.25">
      <c r="A37" s="2">
        <v>3</v>
      </c>
      <c r="B37" s="2" t="s">
        <v>76</v>
      </c>
      <c r="C37" s="4" t="s">
        <v>55</v>
      </c>
      <c r="D37" s="4" t="s">
        <v>45</v>
      </c>
    </row>
    <row r="38" spans="1:4" x14ac:dyDescent="0.25">
      <c r="A38" s="2">
        <v>1</v>
      </c>
      <c r="B38" s="2" t="s">
        <v>75</v>
      </c>
      <c r="C38" s="4" t="s">
        <v>55</v>
      </c>
      <c r="D38" s="4" t="s">
        <v>46</v>
      </c>
    </row>
    <row r="39" spans="1:4" x14ac:dyDescent="0.25">
      <c r="A39" s="2">
        <v>6</v>
      </c>
      <c r="B39" s="2" t="s">
        <v>74</v>
      </c>
      <c r="C39" s="4" t="s">
        <v>55</v>
      </c>
      <c r="D39" s="4" t="s">
        <v>47</v>
      </c>
    </row>
    <row r="40" spans="1:4" x14ac:dyDescent="0.25">
      <c r="A40" s="2">
        <v>1</v>
      </c>
      <c r="B40" s="2" t="s">
        <v>73</v>
      </c>
      <c r="C40" s="4" t="s">
        <v>55</v>
      </c>
      <c r="D40" s="4" t="s">
        <v>24</v>
      </c>
    </row>
    <row r="41" spans="1:4" x14ac:dyDescent="0.25">
      <c r="A41" s="2">
        <v>2</v>
      </c>
      <c r="B41" s="2" t="s">
        <v>72</v>
      </c>
      <c r="C41" s="4" t="s">
        <v>55</v>
      </c>
      <c r="D41" s="4" t="s">
        <v>25</v>
      </c>
    </row>
    <row r="42" spans="1:4" x14ac:dyDescent="0.25">
      <c r="A42" s="2">
        <v>2</v>
      </c>
      <c r="B42" s="2" t="s">
        <v>71</v>
      </c>
      <c r="C42" s="4" t="s">
        <v>55</v>
      </c>
      <c r="D42" s="4" t="s">
        <v>26</v>
      </c>
    </row>
    <row r="43" spans="1:4" x14ac:dyDescent="0.25">
      <c r="A43" s="2">
        <v>1</v>
      </c>
      <c r="B43" s="2" t="s">
        <v>70</v>
      </c>
      <c r="C43" s="4" t="s">
        <v>55</v>
      </c>
      <c r="D43" s="4" t="s">
        <v>27</v>
      </c>
    </row>
    <row r="44" spans="1:4" x14ac:dyDescent="0.25">
      <c r="A44" s="2">
        <v>0</v>
      </c>
      <c r="B44" s="2" t="s">
        <v>275</v>
      </c>
      <c r="C44" s="53" t="s">
        <v>276</v>
      </c>
      <c r="D44" s="4"/>
    </row>
    <row r="45" spans="1:4" x14ac:dyDescent="0.25">
      <c r="A45" s="2"/>
      <c r="B45" s="3" t="s">
        <v>68</v>
      </c>
      <c r="C45" s="4"/>
      <c r="D45" s="4"/>
    </row>
    <row r="46" spans="1:4" x14ac:dyDescent="0.25">
      <c r="A46" s="2">
        <v>1</v>
      </c>
      <c r="B46" s="2" t="s">
        <v>88</v>
      </c>
      <c r="C46" s="4" t="s">
        <v>49</v>
      </c>
      <c r="D46" s="4" t="s">
        <v>53</v>
      </c>
    </row>
    <row r="47" spans="1:4" x14ac:dyDescent="0.25">
      <c r="A47" s="2">
        <v>3</v>
      </c>
      <c r="B47" s="2" t="s">
        <v>89</v>
      </c>
      <c r="C47" s="4" t="s">
        <v>49</v>
      </c>
      <c r="D47" s="4" t="s">
        <v>54</v>
      </c>
    </row>
    <row r="48" spans="1:4" x14ac:dyDescent="0.25">
      <c r="A48" s="2">
        <v>9</v>
      </c>
      <c r="B48" s="2" t="s">
        <v>48</v>
      </c>
      <c r="C48" s="4" t="s">
        <v>50</v>
      </c>
      <c r="D48" s="4" t="s">
        <v>44</v>
      </c>
    </row>
    <row r="49" spans="1:4" x14ac:dyDescent="0.25">
      <c r="A49" s="2">
        <v>12</v>
      </c>
      <c r="B49" s="2" t="s">
        <v>91</v>
      </c>
      <c r="C49" s="4" t="s">
        <v>51</v>
      </c>
      <c r="D49" s="4" t="s">
        <v>45</v>
      </c>
    </row>
    <row r="50" spans="1:4" x14ac:dyDescent="0.25">
      <c r="A50" s="2">
        <v>1</v>
      </c>
      <c r="B50" s="2" t="s">
        <v>90</v>
      </c>
      <c r="C50" s="4" t="s">
        <v>49</v>
      </c>
      <c r="D50" s="4" t="s">
        <v>46</v>
      </c>
    </row>
    <row r="51" spans="1:4" x14ac:dyDescent="0.25">
      <c r="A51" s="2">
        <v>19</v>
      </c>
      <c r="B51" s="2" t="s">
        <v>95</v>
      </c>
      <c r="C51" s="4" t="s">
        <v>52</v>
      </c>
      <c r="D51" s="4" t="s">
        <v>47</v>
      </c>
    </row>
    <row r="52" spans="1:4" x14ac:dyDescent="0.25">
      <c r="A52" s="2">
        <v>8</v>
      </c>
      <c r="B52" s="2" t="s">
        <v>92</v>
      </c>
      <c r="C52" s="4" t="s">
        <v>51</v>
      </c>
      <c r="D52" s="4" t="s">
        <v>24</v>
      </c>
    </row>
    <row r="53" spans="1:4" x14ac:dyDescent="0.25">
      <c r="A53" s="2">
        <v>6</v>
      </c>
      <c r="B53" s="2" t="s">
        <v>93</v>
      </c>
      <c r="C53" s="4" t="s">
        <v>49</v>
      </c>
      <c r="D53" s="4" t="s">
        <v>25</v>
      </c>
    </row>
    <row r="54" spans="1:4" x14ac:dyDescent="0.25">
      <c r="A54" s="2">
        <v>27</v>
      </c>
      <c r="B54" s="2" t="s">
        <v>94</v>
      </c>
      <c r="C54" s="4" t="s">
        <v>51</v>
      </c>
      <c r="D54" s="4" t="s">
        <v>26</v>
      </c>
    </row>
    <row r="55" spans="1:4" x14ac:dyDescent="0.25">
      <c r="A55" s="2">
        <v>48</v>
      </c>
      <c r="B55" s="2" t="s">
        <v>96</v>
      </c>
      <c r="C55" s="4" t="s">
        <v>52</v>
      </c>
      <c r="D55" s="4" t="s">
        <v>27</v>
      </c>
    </row>
    <row r="56" spans="1:4" x14ac:dyDescent="0.25">
      <c r="A56" s="2">
        <v>0</v>
      </c>
      <c r="B56" s="2" t="s">
        <v>275</v>
      </c>
      <c r="C56" s="53" t="s">
        <v>276</v>
      </c>
      <c r="D56" s="4"/>
    </row>
    <row r="57" spans="1:4" x14ac:dyDescent="0.25">
      <c r="A57" s="2"/>
      <c r="B57" s="3" t="s">
        <v>67</v>
      </c>
      <c r="C57" s="4"/>
      <c r="D57" s="4"/>
    </row>
    <row r="58" spans="1:4" x14ac:dyDescent="0.25">
      <c r="A58" s="2">
        <v>9</v>
      </c>
      <c r="B58" s="2" t="s">
        <v>56</v>
      </c>
      <c r="C58" s="4" t="s">
        <v>58</v>
      </c>
      <c r="D58" s="4" t="s">
        <v>26</v>
      </c>
    </row>
    <row r="59" spans="1:4" x14ac:dyDescent="0.25">
      <c r="A59" s="2">
        <v>4</v>
      </c>
      <c r="B59" s="2" t="s">
        <v>57</v>
      </c>
      <c r="C59" s="4" t="s">
        <v>59</v>
      </c>
      <c r="D59" s="4" t="s">
        <v>27</v>
      </c>
    </row>
    <row r="60" spans="1:4" x14ac:dyDescent="0.25">
      <c r="A60" s="2">
        <v>0</v>
      </c>
      <c r="B60" s="2" t="s">
        <v>275</v>
      </c>
      <c r="C60" s="53" t="s">
        <v>276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S249"/>
  <sheetViews>
    <sheetView zoomScaleNormal="100" workbookViewId="0">
      <selection activeCell="H18" sqref="H18"/>
    </sheetView>
  </sheetViews>
  <sheetFormatPr baseColWidth="10" defaultColWidth="11.42578125" defaultRowHeight="12.75" x14ac:dyDescent="0.2"/>
  <cols>
    <col min="1" max="1" width="23" style="12" customWidth="1"/>
    <col min="2" max="2" width="20.7109375" style="12" customWidth="1"/>
    <col min="3" max="3" width="18.42578125" style="12" customWidth="1"/>
    <col min="4" max="9" width="11.42578125" style="12"/>
    <col min="10" max="45" width="11.42578125" style="8"/>
    <col min="46" max="16384" width="11.42578125" style="12"/>
  </cols>
  <sheetData>
    <row r="1" spans="1:10" ht="18" customHeight="1" x14ac:dyDescent="0.2">
      <c r="A1" s="8"/>
      <c r="B1" s="8"/>
      <c r="C1" s="8"/>
      <c r="D1" s="8"/>
      <c r="E1" s="8"/>
      <c r="F1" s="8"/>
      <c r="G1" s="8"/>
      <c r="H1" s="8"/>
      <c r="I1" s="8"/>
    </row>
    <row r="2" spans="1:10" ht="42.75" customHeight="1" x14ac:dyDescent="0.2">
      <c r="A2" s="8"/>
      <c r="B2" s="8"/>
      <c r="C2" s="8"/>
      <c r="D2" s="8"/>
      <c r="E2" s="8"/>
      <c r="F2" s="8"/>
      <c r="G2" s="8"/>
      <c r="H2" s="8"/>
      <c r="I2" s="8"/>
    </row>
    <row r="3" spans="1:10" ht="36.75" customHeight="1" thickBot="1" x14ac:dyDescent="0.25">
      <c r="A3" s="8"/>
      <c r="B3" s="280" t="s">
        <v>14</v>
      </c>
      <c r="C3" s="280"/>
      <c r="D3" s="8"/>
      <c r="E3" s="277" t="s">
        <v>214</v>
      </c>
      <c r="F3" s="277"/>
      <c r="G3" s="277"/>
      <c r="H3" s="277"/>
      <c r="I3" s="277"/>
      <c r="J3" s="277"/>
    </row>
    <row r="4" spans="1:10" ht="26.25" customHeight="1" thickTop="1" thickBot="1" x14ac:dyDescent="0.25">
      <c r="A4" s="8"/>
      <c r="B4" s="13" t="s">
        <v>6</v>
      </c>
      <c r="C4" s="14" t="s">
        <v>97</v>
      </c>
      <c r="D4" s="8"/>
      <c r="E4" s="8"/>
      <c r="F4" s="8"/>
      <c r="G4" s="8"/>
      <c r="H4" s="8"/>
      <c r="I4" s="8"/>
    </row>
    <row r="5" spans="1:10" ht="8.25" customHeight="1" thickTop="1" x14ac:dyDescent="0.2">
      <c r="A5" s="8"/>
      <c r="B5" s="281"/>
      <c r="C5" s="282"/>
      <c r="D5" s="8"/>
      <c r="E5" s="8"/>
      <c r="F5" s="8"/>
      <c r="G5" s="8"/>
      <c r="H5" s="8"/>
      <c r="I5" s="8"/>
    </row>
    <row r="6" spans="1:10" ht="15.75" customHeight="1" x14ac:dyDescent="0.2">
      <c r="A6" s="8"/>
      <c r="B6" s="15" t="s">
        <v>11</v>
      </c>
      <c r="C6" s="9"/>
      <c r="D6" s="8"/>
      <c r="E6" s="8"/>
      <c r="F6" s="8"/>
      <c r="G6" s="8"/>
      <c r="H6" s="8"/>
      <c r="I6" s="8"/>
    </row>
    <row r="7" spans="1:10" ht="9" customHeight="1" x14ac:dyDescent="0.2">
      <c r="A7" s="8"/>
      <c r="B7" s="278"/>
      <c r="C7" s="279"/>
      <c r="D7" s="8"/>
      <c r="E7" s="8"/>
      <c r="F7" s="8"/>
      <c r="G7" s="8"/>
      <c r="H7" s="8"/>
      <c r="I7" s="8"/>
    </row>
    <row r="8" spans="1:10" ht="15.75" customHeight="1" x14ac:dyDescent="0.2">
      <c r="A8" s="8"/>
      <c r="B8" s="15" t="s">
        <v>7</v>
      </c>
      <c r="C8" s="9"/>
      <c r="D8" s="8"/>
      <c r="E8" s="8"/>
      <c r="F8" s="8"/>
      <c r="G8" s="8"/>
      <c r="H8" s="8"/>
      <c r="I8" s="8"/>
    </row>
    <row r="9" spans="1:10" ht="7.5" customHeight="1" x14ac:dyDescent="0.2">
      <c r="A9" s="8"/>
      <c r="B9" s="278"/>
      <c r="C9" s="279"/>
      <c r="D9" s="8"/>
      <c r="E9" s="8"/>
      <c r="F9" s="8"/>
      <c r="G9" s="8"/>
      <c r="H9" s="8"/>
      <c r="I9" s="8"/>
    </row>
    <row r="10" spans="1:10" ht="15.75" customHeight="1" x14ac:dyDescent="0.2">
      <c r="A10" s="8"/>
      <c r="B10" s="15" t="s">
        <v>8</v>
      </c>
      <c r="C10" s="10"/>
      <c r="D10" s="8"/>
      <c r="E10" s="8"/>
      <c r="F10" s="8"/>
      <c r="G10" s="8"/>
      <c r="H10" s="8"/>
      <c r="I10" s="8"/>
    </row>
    <row r="11" spans="1:10" ht="7.5" customHeight="1" x14ac:dyDescent="0.2">
      <c r="A11" s="8"/>
      <c r="B11" s="278"/>
      <c r="C11" s="279"/>
      <c r="D11" s="8"/>
      <c r="E11" s="8"/>
      <c r="F11" s="8"/>
      <c r="G11" s="8"/>
      <c r="H11" s="8"/>
      <c r="I11" s="8"/>
    </row>
    <row r="12" spans="1:10" ht="15.75" customHeight="1" x14ac:dyDescent="0.2">
      <c r="A12" s="8"/>
      <c r="B12" s="15" t="s">
        <v>12</v>
      </c>
      <c r="C12" s="9"/>
      <c r="D12" s="8"/>
      <c r="E12" s="8"/>
      <c r="F12" s="8"/>
      <c r="G12" s="8"/>
      <c r="H12" s="8"/>
      <c r="I12" s="8"/>
    </row>
    <row r="13" spans="1:10" ht="7.5" customHeight="1" x14ac:dyDescent="0.2">
      <c r="A13" s="8"/>
      <c r="B13" s="278"/>
      <c r="C13" s="279"/>
      <c r="D13" s="8"/>
      <c r="E13" s="8"/>
      <c r="F13" s="8"/>
      <c r="G13" s="8"/>
      <c r="H13" s="8"/>
      <c r="I13" s="8"/>
    </row>
    <row r="14" spans="1:10" ht="16.5" customHeight="1" x14ac:dyDescent="0.2">
      <c r="A14" s="8"/>
      <c r="B14" s="15" t="s">
        <v>9</v>
      </c>
      <c r="C14" s="9"/>
      <c r="D14" s="8"/>
      <c r="E14" s="8"/>
      <c r="F14" s="8"/>
      <c r="G14" s="8"/>
      <c r="H14" s="8"/>
      <c r="I14" s="8"/>
    </row>
    <row r="15" spans="1:10" ht="7.5" customHeight="1" x14ac:dyDescent="0.2">
      <c r="A15" s="8"/>
      <c r="B15" s="278"/>
      <c r="C15" s="279"/>
      <c r="D15" s="8"/>
      <c r="E15" s="8"/>
      <c r="F15" s="8"/>
      <c r="G15" s="8"/>
      <c r="H15" s="8"/>
      <c r="I15" s="8"/>
    </row>
    <row r="16" spans="1:10" ht="17.25" customHeight="1" thickBot="1" x14ac:dyDescent="0.25">
      <c r="A16" s="8"/>
      <c r="B16" s="16" t="s">
        <v>10</v>
      </c>
      <c r="C16" s="16">
        <f>C6+C8+C10+C12+C14</f>
        <v>0</v>
      </c>
      <c r="D16" s="8"/>
      <c r="E16" s="8"/>
      <c r="F16" s="8"/>
      <c r="G16" s="8"/>
      <c r="H16" s="8"/>
      <c r="I16" s="8"/>
    </row>
    <row r="17" spans="1:9" ht="13.5" thickTop="1" x14ac:dyDescent="0.2">
      <c r="A17" s="8"/>
      <c r="B17" s="8"/>
      <c r="C17" s="8"/>
      <c r="D17" s="8"/>
      <c r="E17" s="8"/>
      <c r="F17" s="8"/>
      <c r="G17" s="8"/>
      <c r="H17" s="8"/>
      <c r="I17" s="8"/>
    </row>
    <row r="18" spans="1:9" s="8" customFormat="1" x14ac:dyDescent="0.2"/>
    <row r="19" spans="1:9" s="8" customFormat="1" x14ac:dyDescent="0.2"/>
    <row r="20" spans="1:9" s="8" customFormat="1" x14ac:dyDescent="0.2"/>
    <row r="21" spans="1:9" s="8" customFormat="1" x14ac:dyDescent="0.2"/>
    <row r="22" spans="1:9" s="8" customFormat="1" x14ac:dyDescent="0.2"/>
    <row r="23" spans="1:9" s="8" customFormat="1" x14ac:dyDescent="0.2"/>
    <row r="24" spans="1:9" s="8" customFormat="1" x14ac:dyDescent="0.2"/>
    <row r="25" spans="1:9" s="8" customFormat="1" x14ac:dyDescent="0.2"/>
    <row r="26" spans="1:9" s="8" customFormat="1" x14ac:dyDescent="0.2"/>
    <row r="27" spans="1:9" s="8" customFormat="1" x14ac:dyDescent="0.2"/>
    <row r="28" spans="1:9" s="8" customFormat="1" x14ac:dyDescent="0.2"/>
    <row r="29" spans="1:9" s="8" customFormat="1" x14ac:dyDescent="0.2"/>
    <row r="30" spans="1:9" s="8" customFormat="1" x14ac:dyDescent="0.2"/>
    <row r="31" spans="1:9" s="8" customFormat="1" x14ac:dyDescent="0.2"/>
    <row r="32" spans="1:9" s="8" customFormat="1" x14ac:dyDescent="0.2"/>
    <row r="33" s="8" customFormat="1" x14ac:dyDescent="0.2"/>
    <row r="34" s="8" customFormat="1" x14ac:dyDescent="0.2"/>
    <row r="35" s="8" customFormat="1" x14ac:dyDescent="0.2"/>
    <row r="36" s="8" customFormat="1" x14ac:dyDescent="0.2"/>
    <row r="37" s="8" customFormat="1" x14ac:dyDescent="0.2"/>
    <row r="38" s="8" customFormat="1" x14ac:dyDescent="0.2"/>
    <row r="39" s="8" customFormat="1" x14ac:dyDescent="0.2"/>
    <row r="40" s="8" customFormat="1" x14ac:dyDescent="0.2"/>
    <row r="41" s="8" customFormat="1" x14ac:dyDescent="0.2"/>
    <row r="42" s="8" customFormat="1" x14ac:dyDescent="0.2"/>
    <row r="43" s="8" customFormat="1" x14ac:dyDescent="0.2"/>
    <row r="44" s="8" customFormat="1" x14ac:dyDescent="0.2"/>
    <row r="45" s="8" customFormat="1" x14ac:dyDescent="0.2"/>
    <row r="46" s="8" customFormat="1" x14ac:dyDescent="0.2"/>
    <row r="47" s="8" customFormat="1" x14ac:dyDescent="0.2"/>
    <row r="48" s="8" customFormat="1" x14ac:dyDescent="0.2"/>
    <row r="49" s="8" customFormat="1" x14ac:dyDescent="0.2"/>
    <row r="50" s="8" customFormat="1" x14ac:dyDescent="0.2"/>
    <row r="51" s="8" customFormat="1" x14ac:dyDescent="0.2"/>
    <row r="52" s="8" customFormat="1" x14ac:dyDescent="0.2"/>
    <row r="53" s="8" customFormat="1" x14ac:dyDescent="0.2"/>
    <row r="54" s="8" customFormat="1" x14ac:dyDescent="0.2"/>
    <row r="55" s="8" customFormat="1" x14ac:dyDescent="0.2"/>
    <row r="56" s="8" customFormat="1" x14ac:dyDescent="0.2"/>
    <row r="57" s="8" customFormat="1" x14ac:dyDescent="0.2"/>
    <row r="58" s="8" customFormat="1" x14ac:dyDescent="0.2"/>
    <row r="59" s="8" customFormat="1" x14ac:dyDescent="0.2"/>
    <row r="60" s="8" customFormat="1" x14ac:dyDescent="0.2"/>
    <row r="61" s="8" customFormat="1" x14ac:dyDescent="0.2"/>
    <row r="62" s="8" customFormat="1" x14ac:dyDescent="0.2"/>
    <row r="63" s="8" customFormat="1" x14ac:dyDescent="0.2"/>
    <row r="64" s="8" customFormat="1" x14ac:dyDescent="0.2"/>
    <row r="65" s="8" customFormat="1" x14ac:dyDescent="0.2"/>
    <row r="66" s="8" customFormat="1" x14ac:dyDescent="0.2"/>
    <row r="67" s="8" customFormat="1" x14ac:dyDescent="0.2"/>
    <row r="68" s="8" customFormat="1" x14ac:dyDescent="0.2"/>
    <row r="69" s="8" customFormat="1" x14ac:dyDescent="0.2"/>
    <row r="70" s="8" customFormat="1" x14ac:dyDescent="0.2"/>
    <row r="71" s="8" customFormat="1" x14ac:dyDescent="0.2"/>
    <row r="72" s="8" customFormat="1" x14ac:dyDescent="0.2"/>
    <row r="73" s="8" customFormat="1" x14ac:dyDescent="0.2"/>
    <row r="74" s="8" customFormat="1" x14ac:dyDescent="0.2"/>
    <row r="75" s="8" customFormat="1" x14ac:dyDescent="0.2"/>
    <row r="76" s="8" customFormat="1" x14ac:dyDescent="0.2"/>
    <row r="77" s="8" customFormat="1" x14ac:dyDescent="0.2"/>
    <row r="78" s="8" customFormat="1" x14ac:dyDescent="0.2"/>
    <row r="79" s="8" customFormat="1" x14ac:dyDescent="0.2"/>
    <row r="80" s="8" customFormat="1" x14ac:dyDescent="0.2"/>
    <row r="81" s="8" customFormat="1" x14ac:dyDescent="0.2"/>
    <row r="82" s="8" customFormat="1" x14ac:dyDescent="0.2"/>
    <row r="83" s="8" customFormat="1" x14ac:dyDescent="0.2"/>
    <row r="84" s="8" customFormat="1" x14ac:dyDescent="0.2"/>
    <row r="85" s="8" customFormat="1" x14ac:dyDescent="0.2"/>
    <row r="86" s="8" customFormat="1" x14ac:dyDescent="0.2"/>
    <row r="87" s="8" customFormat="1" x14ac:dyDescent="0.2"/>
    <row r="88" s="8" customFormat="1" x14ac:dyDescent="0.2"/>
    <row r="89" s="8" customFormat="1" x14ac:dyDescent="0.2"/>
    <row r="90" s="8" customFormat="1" x14ac:dyDescent="0.2"/>
    <row r="91" s="8" customFormat="1" x14ac:dyDescent="0.2"/>
    <row r="92" s="8" customFormat="1" x14ac:dyDescent="0.2"/>
    <row r="93" s="8" customFormat="1" x14ac:dyDescent="0.2"/>
    <row r="94" s="8" customFormat="1" x14ac:dyDescent="0.2"/>
    <row r="95" s="8" customFormat="1" x14ac:dyDescent="0.2"/>
    <row r="96" s="8" customFormat="1" x14ac:dyDescent="0.2"/>
    <row r="97" s="8" customFormat="1" x14ac:dyDescent="0.2"/>
    <row r="98" s="8" customFormat="1" x14ac:dyDescent="0.2"/>
    <row r="99" s="8" customFormat="1" x14ac:dyDescent="0.2"/>
    <row r="100" s="8" customFormat="1" x14ac:dyDescent="0.2"/>
    <row r="101" s="8" customFormat="1" x14ac:dyDescent="0.2"/>
    <row r="102" s="8" customFormat="1" x14ac:dyDescent="0.2"/>
    <row r="103" s="8" customFormat="1" x14ac:dyDescent="0.2"/>
    <row r="104" s="8" customFormat="1" x14ac:dyDescent="0.2"/>
    <row r="105" s="8" customFormat="1" x14ac:dyDescent="0.2"/>
    <row r="106" s="8" customFormat="1" x14ac:dyDescent="0.2"/>
    <row r="107" s="8" customFormat="1" x14ac:dyDescent="0.2"/>
    <row r="108" s="8" customFormat="1" x14ac:dyDescent="0.2"/>
    <row r="109" s="8" customFormat="1" x14ac:dyDescent="0.2"/>
    <row r="110" s="8" customFormat="1" x14ac:dyDescent="0.2"/>
    <row r="111" s="8" customFormat="1" x14ac:dyDescent="0.2"/>
    <row r="112" s="8" customFormat="1" x14ac:dyDescent="0.2"/>
    <row r="113" s="8" customFormat="1" x14ac:dyDescent="0.2"/>
    <row r="114" s="8" customFormat="1" x14ac:dyDescent="0.2"/>
    <row r="115" s="8" customFormat="1" x14ac:dyDescent="0.2"/>
    <row r="116" s="8" customFormat="1" x14ac:dyDescent="0.2"/>
    <row r="117" s="8" customFormat="1" x14ac:dyDescent="0.2"/>
    <row r="118" s="8" customFormat="1" x14ac:dyDescent="0.2"/>
    <row r="119" s="8" customFormat="1" x14ac:dyDescent="0.2"/>
    <row r="120" s="8" customFormat="1" x14ac:dyDescent="0.2"/>
    <row r="121" s="8" customFormat="1" x14ac:dyDescent="0.2"/>
    <row r="122" s="8" customFormat="1" x14ac:dyDescent="0.2"/>
    <row r="123" s="8" customFormat="1" x14ac:dyDescent="0.2"/>
    <row r="124" s="8" customFormat="1" x14ac:dyDescent="0.2"/>
    <row r="125" s="8" customFormat="1" x14ac:dyDescent="0.2"/>
    <row r="126" s="8" customFormat="1" x14ac:dyDescent="0.2"/>
    <row r="127" s="8" customFormat="1" x14ac:dyDescent="0.2"/>
    <row r="128" s="8" customFormat="1" x14ac:dyDescent="0.2"/>
    <row r="129" s="8" customFormat="1" x14ac:dyDescent="0.2"/>
    <row r="130" s="8" customFormat="1" x14ac:dyDescent="0.2"/>
    <row r="131" s="8" customFormat="1" x14ac:dyDescent="0.2"/>
    <row r="132" s="8" customFormat="1" x14ac:dyDescent="0.2"/>
    <row r="133" s="8" customFormat="1" x14ac:dyDescent="0.2"/>
    <row r="134" s="8" customFormat="1" x14ac:dyDescent="0.2"/>
    <row r="135" s="8" customFormat="1" x14ac:dyDescent="0.2"/>
    <row r="136" s="8" customFormat="1" x14ac:dyDescent="0.2"/>
    <row r="137" s="8" customFormat="1" x14ac:dyDescent="0.2"/>
    <row r="138" s="8" customFormat="1" x14ac:dyDescent="0.2"/>
    <row r="139" s="8" customFormat="1" x14ac:dyDescent="0.2"/>
    <row r="140" s="8" customFormat="1" x14ac:dyDescent="0.2"/>
    <row r="141" s="8" customFormat="1" x14ac:dyDescent="0.2"/>
    <row r="142" s="8" customFormat="1" x14ac:dyDescent="0.2"/>
    <row r="143" s="8" customFormat="1" x14ac:dyDescent="0.2"/>
    <row r="144" s="8" customFormat="1" x14ac:dyDescent="0.2"/>
    <row r="145" s="8" customFormat="1" x14ac:dyDescent="0.2"/>
    <row r="146" s="8" customFormat="1" x14ac:dyDescent="0.2"/>
    <row r="147" s="8" customFormat="1" x14ac:dyDescent="0.2"/>
    <row r="148" s="8" customFormat="1" x14ac:dyDescent="0.2"/>
    <row r="149" s="8" customFormat="1" x14ac:dyDescent="0.2"/>
    <row r="150" s="8" customFormat="1" x14ac:dyDescent="0.2"/>
    <row r="151" s="8" customFormat="1" x14ac:dyDescent="0.2"/>
    <row r="152" s="8" customFormat="1" x14ac:dyDescent="0.2"/>
    <row r="153" s="8" customFormat="1" x14ac:dyDescent="0.2"/>
    <row r="154" s="8" customFormat="1" x14ac:dyDescent="0.2"/>
    <row r="155" s="8" customFormat="1" x14ac:dyDescent="0.2"/>
    <row r="156" s="8" customFormat="1" x14ac:dyDescent="0.2"/>
    <row r="157" s="8" customFormat="1" x14ac:dyDescent="0.2"/>
    <row r="158" s="8" customFormat="1" x14ac:dyDescent="0.2"/>
    <row r="159" s="8" customFormat="1" x14ac:dyDescent="0.2"/>
    <row r="160" s="8" customFormat="1" x14ac:dyDescent="0.2"/>
    <row r="161" s="8" customFormat="1" x14ac:dyDescent="0.2"/>
    <row r="162" s="8" customFormat="1" x14ac:dyDescent="0.2"/>
    <row r="163" s="8" customFormat="1" x14ac:dyDescent="0.2"/>
    <row r="164" s="8" customFormat="1" x14ac:dyDescent="0.2"/>
    <row r="165" s="8" customFormat="1" x14ac:dyDescent="0.2"/>
    <row r="166" s="8" customFormat="1" x14ac:dyDescent="0.2"/>
    <row r="167" s="8" customFormat="1" x14ac:dyDescent="0.2"/>
    <row r="168" s="8" customFormat="1" x14ac:dyDescent="0.2"/>
    <row r="169" s="8" customFormat="1" x14ac:dyDescent="0.2"/>
    <row r="170" s="8" customFormat="1" x14ac:dyDescent="0.2"/>
    <row r="171" s="8" customFormat="1" x14ac:dyDescent="0.2"/>
    <row r="172" s="8" customFormat="1" x14ac:dyDescent="0.2"/>
    <row r="173" s="8" customFormat="1" x14ac:dyDescent="0.2"/>
    <row r="174" s="8" customFormat="1" x14ac:dyDescent="0.2"/>
    <row r="175" s="8" customFormat="1" x14ac:dyDescent="0.2"/>
    <row r="176" s="8" customFormat="1" x14ac:dyDescent="0.2"/>
    <row r="177" s="8" customFormat="1" x14ac:dyDescent="0.2"/>
    <row r="178" s="8" customFormat="1" x14ac:dyDescent="0.2"/>
    <row r="179" s="8" customFormat="1" x14ac:dyDescent="0.2"/>
    <row r="180" s="8" customFormat="1" x14ac:dyDescent="0.2"/>
    <row r="181" s="8" customFormat="1" x14ac:dyDescent="0.2"/>
    <row r="182" s="8" customFormat="1" x14ac:dyDescent="0.2"/>
    <row r="183" s="8" customFormat="1" x14ac:dyDescent="0.2"/>
    <row r="184" s="8" customFormat="1" x14ac:dyDescent="0.2"/>
    <row r="185" s="8" customFormat="1" x14ac:dyDescent="0.2"/>
    <row r="186" s="8" customFormat="1" x14ac:dyDescent="0.2"/>
    <row r="187" s="8" customFormat="1" x14ac:dyDescent="0.2"/>
    <row r="188" s="8" customFormat="1" x14ac:dyDescent="0.2"/>
    <row r="189" s="8" customFormat="1" x14ac:dyDescent="0.2"/>
    <row r="190" s="8" customFormat="1" x14ac:dyDescent="0.2"/>
    <row r="191" s="8" customFormat="1" x14ac:dyDescent="0.2"/>
    <row r="192" s="8" customFormat="1" x14ac:dyDescent="0.2"/>
    <row r="193" s="8" customFormat="1" x14ac:dyDescent="0.2"/>
    <row r="194" s="8" customFormat="1" x14ac:dyDescent="0.2"/>
    <row r="195" s="8" customFormat="1" x14ac:dyDescent="0.2"/>
    <row r="196" s="8" customFormat="1" x14ac:dyDescent="0.2"/>
    <row r="197" s="8" customFormat="1" x14ac:dyDescent="0.2"/>
    <row r="198" s="8" customFormat="1" x14ac:dyDescent="0.2"/>
    <row r="199" s="8" customFormat="1" x14ac:dyDescent="0.2"/>
    <row r="200" s="8" customFormat="1" x14ac:dyDescent="0.2"/>
    <row r="201" s="8" customFormat="1" x14ac:dyDescent="0.2"/>
    <row r="202" s="8" customFormat="1" x14ac:dyDescent="0.2"/>
    <row r="203" s="8" customFormat="1" x14ac:dyDescent="0.2"/>
    <row r="204" s="8" customFormat="1" x14ac:dyDescent="0.2"/>
    <row r="205" s="8" customFormat="1" x14ac:dyDescent="0.2"/>
    <row r="206" s="8" customFormat="1" x14ac:dyDescent="0.2"/>
    <row r="207" s="8" customFormat="1" x14ac:dyDescent="0.2"/>
    <row r="208" s="8" customFormat="1" x14ac:dyDescent="0.2"/>
    <row r="209" s="8" customFormat="1" x14ac:dyDescent="0.2"/>
    <row r="210" s="8" customFormat="1" x14ac:dyDescent="0.2"/>
    <row r="211" s="8" customFormat="1" x14ac:dyDescent="0.2"/>
    <row r="212" s="8" customFormat="1" x14ac:dyDescent="0.2"/>
    <row r="213" s="8" customFormat="1" x14ac:dyDescent="0.2"/>
    <row r="214" s="8" customFormat="1" x14ac:dyDescent="0.2"/>
    <row r="215" s="8" customFormat="1" x14ac:dyDescent="0.2"/>
    <row r="216" s="8" customFormat="1" x14ac:dyDescent="0.2"/>
    <row r="217" s="8" customFormat="1" x14ac:dyDescent="0.2"/>
    <row r="218" s="8" customFormat="1" x14ac:dyDescent="0.2"/>
    <row r="219" s="8" customFormat="1" x14ac:dyDescent="0.2"/>
    <row r="220" s="8" customFormat="1" x14ac:dyDescent="0.2"/>
    <row r="221" s="8" customFormat="1" x14ac:dyDescent="0.2"/>
    <row r="222" s="8" customFormat="1" x14ac:dyDescent="0.2"/>
    <row r="223" s="8" customFormat="1" x14ac:dyDescent="0.2"/>
    <row r="224" s="8" customFormat="1" x14ac:dyDescent="0.2"/>
    <row r="225" s="8" customFormat="1" x14ac:dyDescent="0.2"/>
    <row r="226" s="8" customFormat="1" x14ac:dyDescent="0.2"/>
    <row r="227" s="8" customFormat="1" x14ac:dyDescent="0.2"/>
    <row r="228" s="8" customFormat="1" x14ac:dyDescent="0.2"/>
    <row r="229" s="8" customFormat="1" x14ac:dyDescent="0.2"/>
    <row r="230" s="8" customFormat="1" x14ac:dyDescent="0.2"/>
    <row r="231" s="8" customFormat="1" x14ac:dyDescent="0.2"/>
    <row r="232" s="8" customFormat="1" x14ac:dyDescent="0.2"/>
    <row r="233" s="8" customFormat="1" x14ac:dyDescent="0.2"/>
    <row r="234" s="8" customFormat="1" x14ac:dyDescent="0.2"/>
    <row r="235" s="8" customFormat="1" x14ac:dyDescent="0.2"/>
    <row r="236" s="8" customFormat="1" x14ac:dyDescent="0.2"/>
    <row r="237" s="8" customFormat="1" x14ac:dyDescent="0.2"/>
    <row r="238" s="8" customFormat="1" x14ac:dyDescent="0.2"/>
    <row r="239" s="8" customFormat="1" x14ac:dyDescent="0.2"/>
    <row r="240" s="8" customFormat="1" x14ac:dyDescent="0.2"/>
    <row r="241" spans="1:9" s="8" customFormat="1" x14ac:dyDescent="0.2"/>
    <row r="242" spans="1:9" s="8" customFormat="1" x14ac:dyDescent="0.2"/>
    <row r="243" spans="1:9" s="8" customFormat="1" x14ac:dyDescent="0.2"/>
    <row r="244" spans="1:9" s="8" customFormat="1" x14ac:dyDescent="0.2"/>
    <row r="245" spans="1:9" s="8" customFormat="1" x14ac:dyDescent="0.2"/>
    <row r="246" spans="1:9" s="8" customFormat="1" x14ac:dyDescent="0.2"/>
    <row r="247" spans="1:9" s="8" customFormat="1" x14ac:dyDescent="0.2"/>
    <row r="248" spans="1:9" s="8" customFormat="1" x14ac:dyDescent="0.2"/>
    <row r="249" spans="1:9" x14ac:dyDescent="0.2">
      <c r="A249" s="8"/>
      <c r="B249" s="8"/>
      <c r="C249" s="8"/>
      <c r="D249" s="8"/>
      <c r="E249" s="8"/>
      <c r="F249" s="8"/>
      <c r="G249" s="8"/>
      <c r="H249" s="8"/>
      <c r="I249" s="8"/>
    </row>
  </sheetData>
  <mergeCells count="8">
    <mergeCell ref="E3:J3"/>
    <mergeCell ref="B13:C13"/>
    <mergeCell ref="B15:C15"/>
    <mergeCell ref="B3:C3"/>
    <mergeCell ref="B5:C5"/>
    <mergeCell ref="B7:C7"/>
    <mergeCell ref="B9:C9"/>
    <mergeCell ref="B11:C11"/>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workbookViewId="0">
      <selection activeCell="G18" sqref="G18"/>
    </sheetView>
  </sheetViews>
  <sheetFormatPr baseColWidth="10" defaultRowHeight="15" x14ac:dyDescent="0.25"/>
  <cols>
    <col min="1" max="1" width="52.140625" style="12" bestFit="1" customWidth="1"/>
  </cols>
  <sheetData>
    <row r="1" spans="1:1" x14ac:dyDescent="0.25">
      <c r="A1" s="12" t="s">
        <v>104</v>
      </c>
    </row>
    <row r="2" spans="1:1" x14ac:dyDescent="0.25">
      <c r="A2" s="12" t="s">
        <v>128</v>
      </c>
    </row>
    <row r="3" spans="1:1" x14ac:dyDescent="0.25">
      <c r="A3" s="12" t="s">
        <v>129</v>
      </c>
    </row>
    <row r="4" spans="1:1" x14ac:dyDescent="0.25">
      <c r="A4" s="12" t="s">
        <v>130</v>
      </c>
    </row>
    <row r="5" spans="1:1" x14ac:dyDescent="0.25">
      <c r="A5" s="12" t="s">
        <v>132</v>
      </c>
    </row>
    <row r="6" spans="1:1" x14ac:dyDescent="0.25">
      <c r="A6" s="12" t="s">
        <v>105</v>
      </c>
    </row>
    <row r="7" spans="1:1" x14ac:dyDescent="0.25">
      <c r="A7" s="12" t="s">
        <v>106</v>
      </c>
    </row>
    <row r="8" spans="1:1" x14ac:dyDescent="0.25">
      <c r="A8" s="12" t="s">
        <v>107</v>
      </c>
    </row>
    <row r="9" spans="1:1" x14ac:dyDescent="0.25">
      <c r="A9" s="12" t="s">
        <v>108</v>
      </c>
    </row>
    <row r="10" spans="1:1" x14ac:dyDescent="0.25">
      <c r="A10" s="12" t="s">
        <v>131</v>
      </c>
    </row>
    <row r="11" spans="1:1" x14ac:dyDescent="0.25">
      <c r="A11" s="12" t="s">
        <v>109</v>
      </c>
    </row>
    <row r="12" spans="1:1" x14ac:dyDescent="0.25">
      <c r="A12" s="12" t="s">
        <v>110</v>
      </c>
    </row>
    <row r="13" spans="1:1" x14ac:dyDescent="0.25">
      <c r="A13" s="12" t="s">
        <v>111</v>
      </c>
    </row>
    <row r="14" spans="1:1" x14ac:dyDescent="0.25">
      <c r="A14" s="12" t="s">
        <v>112</v>
      </c>
    </row>
    <row r="15" spans="1:1" x14ac:dyDescent="0.25">
      <c r="A15" s="12" t="s">
        <v>113</v>
      </c>
    </row>
    <row r="16" spans="1:1" x14ac:dyDescent="0.25">
      <c r="A16" s="12" t="s">
        <v>114</v>
      </c>
    </row>
    <row r="17" spans="1:1" x14ac:dyDescent="0.25">
      <c r="A17" s="12" t="s">
        <v>115</v>
      </c>
    </row>
    <row r="18" spans="1:1" x14ac:dyDescent="0.25">
      <c r="A18" s="12" t="s">
        <v>116</v>
      </c>
    </row>
    <row r="19" spans="1:1" x14ac:dyDescent="0.25">
      <c r="A19" s="12" t="s">
        <v>117</v>
      </c>
    </row>
    <row r="20" spans="1:1" x14ac:dyDescent="0.25">
      <c r="A20" s="12" t="s">
        <v>118</v>
      </c>
    </row>
    <row r="21" spans="1:1" x14ac:dyDescent="0.25">
      <c r="A21" s="12" t="s">
        <v>119</v>
      </c>
    </row>
    <row r="22" spans="1:1" x14ac:dyDescent="0.25">
      <c r="A22" s="12" t="s">
        <v>120</v>
      </c>
    </row>
    <row r="23" spans="1:1" x14ac:dyDescent="0.25">
      <c r="A23" s="12" t="s">
        <v>121</v>
      </c>
    </row>
    <row r="24" spans="1:1" x14ac:dyDescent="0.25">
      <c r="A24" s="12" t="s">
        <v>122</v>
      </c>
    </row>
    <row r="25" spans="1:1" x14ac:dyDescent="0.25">
      <c r="A25" s="12" t="s">
        <v>123</v>
      </c>
    </row>
    <row r="26" spans="1:1" x14ac:dyDescent="0.25">
      <c r="A26" s="12" t="s">
        <v>124</v>
      </c>
    </row>
    <row r="27" spans="1:1" x14ac:dyDescent="0.25">
      <c r="A27" s="12" t="s">
        <v>125</v>
      </c>
    </row>
    <row r="28" spans="1:1" x14ac:dyDescent="0.25">
      <c r="A28" s="12" t="s">
        <v>126</v>
      </c>
    </row>
    <row r="29" spans="1:1" x14ac:dyDescent="0.25">
      <c r="A29" s="12" t="s">
        <v>127</v>
      </c>
    </row>
    <row r="30" spans="1:1" x14ac:dyDescent="0.25">
      <c r="A30" s="12" t="s">
        <v>133</v>
      </c>
    </row>
    <row r="31" spans="1:1" x14ac:dyDescent="0.25">
      <c r="A31" s="12" t="s">
        <v>134</v>
      </c>
    </row>
    <row r="32" spans="1:1" x14ac:dyDescent="0.25">
      <c r="A32" s="12" t="s">
        <v>135</v>
      </c>
    </row>
    <row r="33" spans="1:1" x14ac:dyDescent="0.25">
      <c r="A33" s="12" t="s">
        <v>136</v>
      </c>
    </row>
    <row r="34" spans="1:1" x14ac:dyDescent="0.25">
      <c r="A34" s="12" t="s">
        <v>137</v>
      </c>
    </row>
    <row r="35" spans="1:1" x14ac:dyDescent="0.25">
      <c r="A35" s="12" t="s">
        <v>138</v>
      </c>
    </row>
    <row r="36" spans="1:1" x14ac:dyDescent="0.25">
      <c r="A36" s="12" t="s">
        <v>141</v>
      </c>
    </row>
    <row r="37" spans="1:1" x14ac:dyDescent="0.25">
      <c r="A37" s="12" t="s">
        <v>142</v>
      </c>
    </row>
    <row r="38" spans="1:1" x14ac:dyDescent="0.25">
      <c r="A38" s="12" t="s">
        <v>139</v>
      </c>
    </row>
    <row r="39" spans="1:1" x14ac:dyDescent="0.25">
      <c r="A39" s="12"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workbookViewId="0">
      <selection activeCell="H18" sqref="H18"/>
    </sheetView>
  </sheetViews>
  <sheetFormatPr baseColWidth="10" defaultRowHeight="15" x14ac:dyDescent="0.25"/>
  <cols>
    <col min="1" max="1" width="58.140625" style="12" bestFit="1" customWidth="1"/>
    <col min="2" max="2" width="49.85546875" style="18" bestFit="1" customWidth="1"/>
    <col min="3" max="3" width="52.5703125" customWidth="1"/>
  </cols>
  <sheetData>
    <row r="1" spans="1:2" ht="18.75" thickBot="1" x14ac:dyDescent="0.3">
      <c r="A1" s="23" t="s">
        <v>155</v>
      </c>
      <c r="B1" s="24" t="s">
        <v>228</v>
      </c>
    </row>
    <row r="2" spans="1:2" x14ac:dyDescent="0.25">
      <c r="A2" s="19" t="s">
        <v>159</v>
      </c>
      <c r="B2" s="286" t="s">
        <v>227</v>
      </c>
    </row>
    <row r="3" spans="1:2" x14ac:dyDescent="0.25">
      <c r="A3" s="20" t="s">
        <v>160</v>
      </c>
      <c r="B3" s="287"/>
    </row>
    <row r="4" spans="1:2" ht="15.75" thickBot="1" x14ac:dyDescent="0.3">
      <c r="A4" s="21" t="s">
        <v>161</v>
      </c>
      <c r="B4" s="288"/>
    </row>
    <row r="5" spans="1:2" x14ac:dyDescent="0.25">
      <c r="A5" s="19" t="s">
        <v>162</v>
      </c>
      <c r="B5" s="283" t="s">
        <v>229</v>
      </c>
    </row>
    <row r="6" spans="1:2" x14ac:dyDescent="0.25">
      <c r="A6" s="20" t="s">
        <v>163</v>
      </c>
      <c r="B6" s="284"/>
    </row>
    <row r="7" spans="1:2" x14ac:dyDescent="0.25">
      <c r="A7" s="20" t="s">
        <v>164</v>
      </c>
      <c r="B7" s="284"/>
    </row>
    <row r="8" spans="1:2" x14ac:dyDescent="0.25">
      <c r="A8" s="20" t="s">
        <v>165</v>
      </c>
      <c r="B8" s="284"/>
    </row>
    <row r="9" spans="1:2" x14ac:dyDescent="0.25">
      <c r="A9" s="20" t="s">
        <v>166</v>
      </c>
      <c r="B9" s="284"/>
    </row>
    <row r="10" spans="1:2" ht="15.75" thickBot="1" x14ac:dyDescent="0.3">
      <c r="A10" s="21" t="s">
        <v>167</v>
      </c>
      <c r="B10" s="285"/>
    </row>
    <row r="11" spans="1:2" x14ac:dyDescent="0.25">
      <c r="A11" s="19" t="s">
        <v>168</v>
      </c>
      <c r="B11" s="283" t="s">
        <v>230</v>
      </c>
    </row>
    <row r="12" spans="1:2" x14ac:dyDescent="0.25">
      <c r="A12" s="20" t="s">
        <v>169</v>
      </c>
      <c r="B12" s="284"/>
    </row>
    <row r="13" spans="1:2" x14ac:dyDescent="0.25">
      <c r="A13" s="20" t="s">
        <v>170</v>
      </c>
      <c r="B13" s="284"/>
    </row>
    <row r="14" spans="1:2" x14ac:dyDescent="0.25">
      <c r="A14" s="20" t="s">
        <v>171</v>
      </c>
      <c r="B14" s="284"/>
    </row>
    <row r="15" spans="1:2" x14ac:dyDescent="0.25">
      <c r="A15" s="20" t="s">
        <v>172</v>
      </c>
      <c r="B15" s="284"/>
    </row>
    <row r="16" spans="1:2" x14ac:dyDescent="0.25">
      <c r="A16" s="20" t="s">
        <v>173</v>
      </c>
      <c r="B16" s="284"/>
    </row>
    <row r="17" spans="1:3" x14ac:dyDescent="0.25">
      <c r="A17" s="20" t="s">
        <v>174</v>
      </c>
      <c r="B17" s="284"/>
    </row>
    <row r="18" spans="1:3" x14ac:dyDescent="0.25">
      <c r="A18" s="20" t="s">
        <v>175</v>
      </c>
      <c r="B18" s="284"/>
    </row>
    <row r="19" spans="1:3" ht="15.75" thickBot="1" x14ac:dyDescent="0.3">
      <c r="A19" s="21" t="s">
        <v>176</v>
      </c>
      <c r="B19" s="285"/>
    </row>
    <row r="20" spans="1:3" x14ac:dyDescent="0.25">
      <c r="A20" s="19" t="s">
        <v>177</v>
      </c>
      <c r="B20" s="283" t="s">
        <v>231</v>
      </c>
    </row>
    <row r="21" spans="1:3" x14ac:dyDescent="0.25">
      <c r="A21" s="20" t="s">
        <v>178</v>
      </c>
      <c r="B21" s="284"/>
    </row>
    <row r="22" spans="1:3" x14ac:dyDescent="0.25">
      <c r="A22" s="20" t="s">
        <v>179</v>
      </c>
      <c r="B22" s="284"/>
    </row>
    <row r="23" spans="1:3" x14ac:dyDescent="0.25">
      <c r="A23" s="20" t="s">
        <v>180</v>
      </c>
      <c r="B23" s="284"/>
    </row>
    <row r="24" spans="1:3" x14ac:dyDescent="0.25">
      <c r="A24" s="20" t="s">
        <v>181</v>
      </c>
      <c r="B24" s="284"/>
    </row>
    <row r="25" spans="1:3" x14ac:dyDescent="0.25">
      <c r="A25" s="20" t="s">
        <v>182</v>
      </c>
      <c r="B25" s="284"/>
    </row>
    <row r="26" spans="1:3" x14ac:dyDescent="0.25">
      <c r="A26" s="20" t="s">
        <v>183</v>
      </c>
      <c r="B26" s="284"/>
    </row>
    <row r="27" spans="1:3" x14ac:dyDescent="0.25">
      <c r="A27" s="20" t="s">
        <v>184</v>
      </c>
      <c r="B27" s="284"/>
    </row>
    <row r="28" spans="1:3" x14ac:dyDescent="0.25">
      <c r="A28" s="20" t="s">
        <v>185</v>
      </c>
      <c r="B28" s="284"/>
    </row>
    <row r="29" spans="1:3" x14ac:dyDescent="0.25">
      <c r="A29" s="20" t="s">
        <v>186</v>
      </c>
      <c r="B29" s="284"/>
    </row>
    <row r="30" spans="1:3" x14ac:dyDescent="0.25">
      <c r="A30" s="20" t="s">
        <v>187</v>
      </c>
      <c r="B30" s="284"/>
    </row>
    <row r="31" spans="1:3" ht="15.75" thickBot="1" x14ac:dyDescent="0.3">
      <c r="A31" s="21" t="s">
        <v>188</v>
      </c>
      <c r="B31" s="285"/>
    </row>
    <row r="32" spans="1:3" ht="15.75" thickBot="1" x14ac:dyDescent="0.3">
      <c r="A32" s="22" t="s">
        <v>189</v>
      </c>
      <c r="B32" s="25" t="s">
        <v>235</v>
      </c>
      <c r="C32" s="26"/>
    </row>
    <row r="33" spans="1:2" x14ac:dyDescent="0.25">
      <c r="A33" s="19" t="s">
        <v>190</v>
      </c>
      <c r="B33" s="283" t="s">
        <v>232</v>
      </c>
    </row>
    <row r="34" spans="1:2" x14ac:dyDescent="0.25">
      <c r="A34" s="20" t="s">
        <v>191</v>
      </c>
      <c r="B34" s="284"/>
    </row>
    <row r="35" spans="1:2" ht="15.75" thickBot="1" x14ac:dyDescent="0.3">
      <c r="A35" s="21" t="s">
        <v>192</v>
      </c>
      <c r="B35" s="285"/>
    </row>
    <row r="36" spans="1:2" x14ac:dyDescent="0.25">
      <c r="A36" s="19" t="s">
        <v>193</v>
      </c>
      <c r="B36" s="283" t="s">
        <v>233</v>
      </c>
    </row>
    <row r="37" spans="1:2" x14ac:dyDescent="0.25">
      <c r="A37" s="20" t="s">
        <v>194</v>
      </c>
      <c r="B37" s="284"/>
    </row>
    <row r="38" spans="1:2" x14ac:dyDescent="0.25">
      <c r="A38" s="20" t="s">
        <v>195</v>
      </c>
      <c r="B38" s="284"/>
    </row>
    <row r="39" spans="1:2" x14ac:dyDescent="0.25">
      <c r="A39" s="20" t="s">
        <v>196</v>
      </c>
      <c r="B39" s="284"/>
    </row>
    <row r="40" spans="1:2" ht="15.75" thickBot="1" x14ac:dyDescent="0.3">
      <c r="A40" s="21" t="s">
        <v>197</v>
      </c>
      <c r="B40" s="285"/>
    </row>
    <row r="41" spans="1:2" x14ac:dyDescent="0.25">
      <c r="A41" s="19" t="s">
        <v>198</v>
      </c>
      <c r="B41" s="283" t="s">
        <v>234</v>
      </c>
    </row>
    <row r="42" spans="1:2" x14ac:dyDescent="0.25">
      <c r="A42" s="20" t="s">
        <v>199</v>
      </c>
      <c r="B42" s="284"/>
    </row>
    <row r="43" spans="1:2" x14ac:dyDescent="0.25">
      <c r="A43" s="20" t="s">
        <v>200</v>
      </c>
      <c r="B43" s="284"/>
    </row>
    <row r="44" spans="1:2" x14ac:dyDescent="0.25">
      <c r="A44" s="20" t="s">
        <v>201</v>
      </c>
      <c r="B44" s="284"/>
    </row>
    <row r="45" spans="1:2" x14ac:dyDescent="0.25">
      <c r="A45" s="20" t="s">
        <v>202</v>
      </c>
      <c r="B45" s="284"/>
    </row>
    <row r="46" spans="1:2" x14ac:dyDescent="0.25">
      <c r="A46" s="20" t="s">
        <v>203</v>
      </c>
      <c r="B46" s="284"/>
    </row>
    <row r="47" spans="1:2" x14ac:dyDescent="0.25">
      <c r="A47" s="20" t="s">
        <v>204</v>
      </c>
      <c r="B47" s="284"/>
    </row>
    <row r="48" spans="1:2" x14ac:dyDescent="0.25">
      <c r="A48" s="20" t="s">
        <v>205</v>
      </c>
      <c r="B48" s="284"/>
    </row>
    <row r="49" spans="1:2" x14ac:dyDescent="0.25">
      <c r="A49" s="20" t="s">
        <v>206</v>
      </c>
      <c r="B49" s="284"/>
    </row>
    <row r="50" spans="1:2" x14ac:dyDescent="0.25">
      <c r="A50" s="20" t="s">
        <v>207</v>
      </c>
      <c r="B50" s="284"/>
    </row>
    <row r="51" spans="1:2" x14ac:dyDescent="0.25">
      <c r="A51" s="20" t="s">
        <v>208</v>
      </c>
      <c r="B51" s="284"/>
    </row>
    <row r="52" spans="1:2" x14ac:dyDescent="0.25">
      <c r="A52" s="20" t="s">
        <v>209</v>
      </c>
      <c r="B52" s="284"/>
    </row>
    <row r="53" spans="1:2" x14ac:dyDescent="0.25">
      <c r="A53" s="20" t="s">
        <v>210</v>
      </c>
      <c r="B53" s="284"/>
    </row>
    <row r="54" spans="1:2" x14ac:dyDescent="0.25">
      <c r="A54" s="20" t="s">
        <v>211</v>
      </c>
      <c r="B54" s="284"/>
    </row>
    <row r="55" spans="1:2" x14ac:dyDescent="0.25">
      <c r="A55" s="20" t="s">
        <v>212</v>
      </c>
      <c r="B55" s="284"/>
    </row>
    <row r="56" spans="1:2" ht="15.75" thickBot="1" x14ac:dyDescent="0.3">
      <c r="A56" s="21" t="s">
        <v>213</v>
      </c>
      <c r="B56" s="285"/>
    </row>
  </sheetData>
  <mergeCells count="7">
    <mergeCell ref="B41:B56"/>
    <mergeCell ref="B2:B4"/>
    <mergeCell ref="B5:B10"/>
    <mergeCell ref="B11:B19"/>
    <mergeCell ref="B20:B31"/>
    <mergeCell ref="B33:B35"/>
    <mergeCell ref="B36:B4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G18" sqref="G18"/>
    </sheetView>
  </sheetViews>
  <sheetFormatPr baseColWidth="10" defaultRowHeight="15" x14ac:dyDescent="0.25"/>
  <cols>
    <col min="1" max="1" width="11.42578125" style="12"/>
  </cols>
  <sheetData>
    <row r="1" spans="1:1" x14ac:dyDescent="0.25">
      <c r="A1" s="12">
        <v>6</v>
      </c>
    </row>
    <row r="2" spans="1:1" x14ac:dyDescent="0.25">
      <c r="A2" s="12">
        <v>12</v>
      </c>
    </row>
    <row r="3" spans="1:1" x14ac:dyDescent="0.25">
      <c r="A3" s="12">
        <v>18</v>
      </c>
    </row>
    <row r="4" spans="1:1" x14ac:dyDescent="0.25">
      <c r="A4" s="12">
        <v>24</v>
      </c>
    </row>
    <row r="5" spans="1:1" x14ac:dyDescent="0.25">
      <c r="A5" s="12">
        <v>30</v>
      </c>
    </row>
    <row r="6" spans="1:1" x14ac:dyDescent="0.25">
      <c r="A6" s="12">
        <v>36</v>
      </c>
    </row>
    <row r="7" spans="1:1" x14ac:dyDescent="0.25">
      <c r="A7" s="12">
        <v>42</v>
      </c>
    </row>
    <row r="8" spans="1:1" x14ac:dyDescent="0.25">
      <c r="A8" s="12">
        <v>48</v>
      </c>
    </row>
    <row r="9" spans="1:1" x14ac:dyDescent="0.25">
      <c r="A9" s="12">
        <v>54</v>
      </c>
    </row>
    <row r="10" spans="1:1" x14ac:dyDescent="0.25">
      <c r="A10" s="12">
        <v>60</v>
      </c>
    </row>
    <row r="11" spans="1:1" x14ac:dyDescent="0.25">
      <c r="A11" s="12">
        <v>66</v>
      </c>
    </row>
    <row r="12" spans="1:1" x14ac:dyDescent="0.25">
      <c r="A12" s="12">
        <v>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topLeftCell="A3" zoomScale="70" zoomScaleNormal="70" workbookViewId="0">
      <selection activeCell="G18" sqref="G18"/>
    </sheetView>
  </sheetViews>
  <sheetFormatPr baseColWidth="10" defaultRowHeight="15" x14ac:dyDescent="0.25"/>
  <cols>
    <col min="1" max="1" width="19" style="18" customWidth="1"/>
    <col min="2" max="2" width="51.85546875" style="18" customWidth="1"/>
    <col min="3" max="3" width="99.5703125" style="18" customWidth="1"/>
    <col min="4" max="16384" width="11.42578125" style="18"/>
  </cols>
  <sheetData>
    <row r="1" spans="1:3" ht="47.25" x14ac:dyDescent="0.25">
      <c r="A1" s="27" t="s">
        <v>228</v>
      </c>
      <c r="B1" s="28" t="s">
        <v>236</v>
      </c>
      <c r="C1" s="28" t="s">
        <v>237</v>
      </c>
    </row>
    <row r="2" spans="1:3" ht="218.25" customHeight="1" x14ac:dyDescent="0.25">
      <c r="A2" s="292" t="s">
        <v>238</v>
      </c>
      <c r="B2" s="291" t="s">
        <v>239</v>
      </c>
      <c r="C2" s="291" t="s">
        <v>240</v>
      </c>
    </row>
    <row r="3" spans="1:3" ht="265.5" customHeight="1" x14ac:dyDescent="0.25">
      <c r="A3" s="293"/>
      <c r="B3" s="291"/>
      <c r="C3" s="291"/>
    </row>
    <row r="4" spans="1:3" ht="372" customHeight="1" x14ac:dyDescent="0.25">
      <c r="A4" s="295" t="s">
        <v>159</v>
      </c>
      <c r="B4" s="294" t="s">
        <v>241</v>
      </c>
      <c r="C4" s="294" t="s">
        <v>242</v>
      </c>
    </row>
    <row r="5" spans="1:3" ht="111" customHeight="1" x14ac:dyDescent="0.25">
      <c r="A5" s="296"/>
      <c r="B5" s="289"/>
      <c r="C5" s="289"/>
    </row>
    <row r="6" spans="1:3" ht="348" customHeight="1" x14ac:dyDescent="0.25">
      <c r="A6" s="290" t="s">
        <v>243</v>
      </c>
      <c r="B6" s="290" t="s">
        <v>244</v>
      </c>
      <c r="C6" s="289" t="s">
        <v>245</v>
      </c>
    </row>
    <row r="7" spans="1:3" ht="327.75" customHeight="1" x14ac:dyDescent="0.25">
      <c r="A7" s="290"/>
      <c r="B7" s="290"/>
      <c r="C7" s="289"/>
    </row>
  </sheetData>
  <mergeCells count="9">
    <mergeCell ref="C6:C7"/>
    <mergeCell ref="B6:B7"/>
    <mergeCell ref="A6:A7"/>
    <mergeCell ref="C2:C3"/>
    <mergeCell ref="B2:B3"/>
    <mergeCell ref="A2:A3"/>
    <mergeCell ref="C4:C5"/>
    <mergeCell ref="B4:B5"/>
    <mergeCell ref="A4:A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11</vt:i4>
      </vt:variant>
    </vt:vector>
  </HeadingPairs>
  <TitlesOfParts>
    <vt:vector size="18" baseType="lpstr">
      <vt:lpstr>Matriz Sin Consolidar</vt:lpstr>
      <vt:lpstr>Codigos y niveles de cargo</vt:lpstr>
      <vt:lpstr>SALIDA </vt:lpstr>
      <vt:lpstr>Dependencias</vt:lpstr>
      <vt:lpstr>Área de Conocimientos</vt:lpstr>
      <vt:lpstr>Experiencia</vt:lpstr>
      <vt:lpstr>NUCLEO CONOCIMIENTO</vt:lpstr>
      <vt:lpstr>'Matriz Sin Consolidar'!Área_de_impresión</vt:lpstr>
      <vt:lpstr>Asesor</vt:lpstr>
      <vt:lpstr>Asistencial</vt:lpstr>
      <vt:lpstr>Cargos</vt:lpstr>
      <vt:lpstr>Directivo</vt:lpstr>
      <vt:lpstr>Ejecutivo</vt:lpstr>
      <vt:lpstr>NIVELES</vt:lpstr>
      <vt:lpstr>Operativo</vt:lpstr>
      <vt:lpstr>Profesional</vt:lpstr>
      <vt:lpstr>Tecnico</vt:lpstr>
      <vt:lpstr>'Matriz Sin Consolidar'!Títulos_a_imprimir</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Angélica</dc:creator>
  <cp:lastModifiedBy>Nelcy Aracely Garzon Guzman</cp:lastModifiedBy>
  <cp:lastPrinted>2017-06-13T15:33:44Z</cp:lastPrinted>
  <dcterms:created xsi:type="dcterms:W3CDTF">2013-05-09T23:04:45Z</dcterms:created>
  <dcterms:modified xsi:type="dcterms:W3CDTF">2017-06-13T15:46:14Z</dcterms:modified>
</cp:coreProperties>
</file>