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showSheetTabs="0" xWindow="0" yWindow="30" windowWidth="11670" windowHeight="3645" activeTab="2"/>
  </bookViews>
  <sheets>
    <sheet name="Datos" sheetId="15" r:id="rId1"/>
    <sheet name="Menú" sheetId="1" r:id="rId2"/>
    <sheet name="SGC" sheetId="20" r:id="rId3"/>
    <sheet name="SGA" sheetId="18" r:id="rId4"/>
    <sheet name="SGSST" sheetId="19" r:id="rId5"/>
    <sheet name="SGSI" sheetId="21" r:id="rId6"/>
    <sheet name="Riesgos de Corrupción" sheetId="23" r:id="rId7"/>
    <sheet name="Clasificación del Riesgo" sheetId="14" r:id="rId8"/>
    <sheet name="Calificación del Control" sheetId="24" r:id="rId9"/>
  </sheets>
  <definedNames>
    <definedName name="_xlnm._FilterDatabase" localSheetId="6" hidden="1">'Riesgos de Corrupción'!$B$6:$J$11</definedName>
    <definedName name="_xlnm._FilterDatabase" localSheetId="3" hidden="1">SGA!$B$6:$H$11</definedName>
    <definedName name="_xlnm._FilterDatabase" localSheetId="2" hidden="1">SGC!$B$6:$P$11</definedName>
    <definedName name="_xlnm._FilterDatabase" localSheetId="5" hidden="1">SGSI!$B$6:$M$11</definedName>
    <definedName name="_xlnm._FilterDatabase" localSheetId="4" hidden="1">SGSST!$B$6:$J$11</definedName>
    <definedName name="Biológico">Datos!$D$137:$D$144</definedName>
    <definedName name="Biomecánicos">Datos!$H$137:$H$143</definedName>
    <definedName name="Condiciones_de_Seguridad">Datos!$I$137:$I$157</definedName>
    <definedName name="Fenómenos_Naturales">Datos!$J$137:$J$142</definedName>
    <definedName name="Físico">Datos!$E$137:$E$154</definedName>
    <definedName name="Psicosocial">Datos!$G$137:$G$165</definedName>
    <definedName name="Químico">Datos!$F$137:$F$145</definedName>
  </definedNames>
  <calcPr calcId="145621"/>
</workbook>
</file>

<file path=xl/calcChain.xml><?xml version="1.0" encoding="utf-8"?>
<calcChain xmlns="http://schemas.openxmlformats.org/spreadsheetml/2006/main">
  <c r="D11" i="20" l="1"/>
  <c r="D12" i="23" l="1"/>
  <c r="D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Q110" i="19"/>
  <c r="S110" i="19"/>
  <c r="T110" i="19"/>
  <c r="D110" i="19"/>
  <c r="W514" i="21"/>
  <c r="W513" i="21"/>
  <c r="W512" i="21"/>
  <c r="W511" i="21"/>
  <c r="W510" i="21"/>
  <c r="AA509" i="21"/>
  <c r="Z509" i="21"/>
  <c r="Y509" i="21"/>
  <c r="X509" i="21"/>
  <c r="W509" i="21"/>
  <c r="L509" i="21"/>
  <c r="D509" i="21"/>
  <c r="W508" i="21"/>
  <c r="W507" i="21"/>
  <c r="W506" i="21"/>
  <c r="W505" i="21"/>
  <c r="W504" i="21"/>
  <c r="AA503" i="21"/>
  <c r="Z503" i="21"/>
  <c r="Y503" i="21"/>
  <c r="AB503" i="21"/>
  <c r="X503" i="21"/>
  <c r="W503" i="21"/>
  <c r="L503" i="21"/>
  <c r="D503" i="21"/>
  <c r="W502" i="21"/>
  <c r="W501" i="21"/>
  <c r="W500" i="21"/>
  <c r="W499" i="21"/>
  <c r="W498" i="21"/>
  <c r="AA497" i="21"/>
  <c r="Z497" i="21"/>
  <c r="Y497" i="21"/>
  <c r="AB497" i="21"/>
  <c r="X497" i="21"/>
  <c r="W497" i="21"/>
  <c r="L497" i="21"/>
  <c r="D497" i="21"/>
  <c r="W496" i="21"/>
  <c r="W495" i="21"/>
  <c r="W494" i="21"/>
  <c r="W493" i="21"/>
  <c r="W492" i="21"/>
  <c r="AA491" i="21"/>
  <c r="Z491" i="21"/>
  <c r="Y491" i="21"/>
  <c r="AB491" i="21"/>
  <c r="X491" i="21"/>
  <c r="W491" i="21"/>
  <c r="L491" i="21"/>
  <c r="D491" i="21"/>
  <c r="W490" i="21"/>
  <c r="W489" i="21"/>
  <c r="W488" i="21"/>
  <c r="W487" i="21"/>
  <c r="W486" i="21"/>
  <c r="AA485" i="21"/>
  <c r="Z485" i="21"/>
  <c r="Y485" i="21"/>
  <c r="AB485" i="21"/>
  <c r="X485" i="21"/>
  <c r="W485" i="21"/>
  <c r="L485" i="21"/>
  <c r="D485" i="21"/>
  <c r="W484" i="21"/>
  <c r="W483" i="21"/>
  <c r="W482" i="21"/>
  <c r="W481" i="21"/>
  <c r="W480" i="21"/>
  <c r="AA479" i="21"/>
  <c r="Z479" i="21"/>
  <c r="Y479" i="21"/>
  <c r="AB479" i="21"/>
  <c r="X479" i="21"/>
  <c r="W479" i="21"/>
  <c r="L479" i="21"/>
  <c r="D479" i="21"/>
  <c r="W478" i="21"/>
  <c r="W477" i="21"/>
  <c r="W476" i="21"/>
  <c r="W475" i="21"/>
  <c r="W474" i="21"/>
  <c r="AA473" i="21"/>
  <c r="Z473" i="21"/>
  <c r="Y473" i="21"/>
  <c r="AB473" i="21"/>
  <c r="X473" i="21"/>
  <c r="W473" i="21"/>
  <c r="L473" i="21"/>
  <c r="D473" i="21"/>
  <c r="W472" i="21"/>
  <c r="W471" i="21"/>
  <c r="W470" i="21"/>
  <c r="W469" i="21"/>
  <c r="W468" i="21"/>
  <c r="AA467" i="21"/>
  <c r="Z467" i="21"/>
  <c r="Y467" i="21"/>
  <c r="AB467" i="21"/>
  <c r="X467" i="21"/>
  <c r="W467" i="21"/>
  <c r="L467" i="21"/>
  <c r="D467" i="21"/>
  <c r="W466" i="21"/>
  <c r="W465" i="21"/>
  <c r="W464" i="21"/>
  <c r="W463" i="21"/>
  <c r="W462" i="21"/>
  <c r="AA461" i="21"/>
  <c r="Z461" i="21"/>
  <c r="Y461" i="21"/>
  <c r="AB461" i="21"/>
  <c r="X461" i="21"/>
  <c r="W461" i="21"/>
  <c r="L461" i="21"/>
  <c r="D461" i="21"/>
  <c r="W460" i="21"/>
  <c r="W459" i="21"/>
  <c r="W458" i="21"/>
  <c r="W457" i="21"/>
  <c r="W456" i="21"/>
  <c r="AA455" i="21"/>
  <c r="Z455" i="21"/>
  <c r="Y455" i="21"/>
  <c r="AB455" i="21"/>
  <c r="X455" i="21"/>
  <c r="W455" i="21"/>
  <c r="L455" i="21"/>
  <c r="D455" i="21"/>
  <c r="W454" i="21"/>
  <c r="W453" i="21"/>
  <c r="W452" i="21"/>
  <c r="W451" i="21"/>
  <c r="W450" i="21"/>
  <c r="AA449" i="21"/>
  <c r="Z449" i="21"/>
  <c r="Y449" i="21"/>
  <c r="AB449" i="21"/>
  <c r="X449" i="21"/>
  <c r="W449" i="21"/>
  <c r="L449" i="21"/>
  <c r="D449" i="21"/>
  <c r="W448" i="21"/>
  <c r="W447" i="21"/>
  <c r="W446" i="21"/>
  <c r="W445" i="21"/>
  <c r="W444" i="21"/>
  <c r="AA443" i="21"/>
  <c r="Z443" i="21"/>
  <c r="Y443" i="21"/>
  <c r="AB443" i="21"/>
  <c r="X443" i="21"/>
  <c r="W443" i="21"/>
  <c r="L443" i="21"/>
  <c r="D443" i="21"/>
  <c r="W442" i="21"/>
  <c r="W441" i="21"/>
  <c r="W440" i="21"/>
  <c r="W439" i="21"/>
  <c r="W438" i="21"/>
  <c r="AA437" i="21"/>
  <c r="Z437" i="21"/>
  <c r="Y437" i="21"/>
  <c r="AB437" i="21"/>
  <c r="X437" i="21"/>
  <c r="W437" i="21"/>
  <c r="L437" i="21"/>
  <c r="D437" i="21"/>
  <c r="W436" i="21"/>
  <c r="W435" i="21"/>
  <c r="W434" i="21"/>
  <c r="W433" i="21"/>
  <c r="W432" i="21"/>
  <c r="AA431" i="21"/>
  <c r="Z431" i="21"/>
  <c r="Y431" i="21"/>
  <c r="AB431" i="21"/>
  <c r="X431" i="21"/>
  <c r="W431" i="21"/>
  <c r="L431" i="21"/>
  <c r="D431" i="21"/>
  <c r="W430" i="21"/>
  <c r="W429" i="21"/>
  <c r="W428" i="21"/>
  <c r="W427" i="21"/>
  <c r="W426" i="21"/>
  <c r="AA425" i="21"/>
  <c r="Z425" i="21"/>
  <c r="Y425" i="21"/>
  <c r="AB425" i="21"/>
  <c r="X425" i="21"/>
  <c r="W425" i="21"/>
  <c r="L425" i="21"/>
  <c r="D425" i="21"/>
  <c r="W424" i="21"/>
  <c r="W423" i="21"/>
  <c r="W422" i="21"/>
  <c r="W421" i="21"/>
  <c r="W420" i="21"/>
  <c r="AA419" i="21"/>
  <c r="Z419" i="21"/>
  <c r="Y419" i="21"/>
  <c r="AB419" i="21"/>
  <c r="X419" i="21"/>
  <c r="W419" i="21"/>
  <c r="L419" i="21"/>
  <c r="D419" i="21"/>
  <c r="W418" i="21"/>
  <c r="W417" i="21"/>
  <c r="W416" i="21"/>
  <c r="W415" i="21"/>
  <c r="W414" i="21"/>
  <c r="AA413" i="21"/>
  <c r="Z413" i="21"/>
  <c r="Y413" i="21"/>
  <c r="AB413" i="21"/>
  <c r="X413" i="21"/>
  <c r="W413" i="21"/>
  <c r="L413" i="21"/>
  <c r="D413" i="21"/>
  <c r="W412" i="21"/>
  <c r="W411" i="21"/>
  <c r="W410" i="21"/>
  <c r="W409" i="21"/>
  <c r="W408" i="21"/>
  <c r="AA407" i="21"/>
  <c r="Z407" i="21"/>
  <c r="Y407" i="21"/>
  <c r="AB407" i="21"/>
  <c r="X407" i="21"/>
  <c r="W407" i="21"/>
  <c r="L407" i="21"/>
  <c r="D407" i="21"/>
  <c r="W406" i="21"/>
  <c r="W405" i="21"/>
  <c r="W404" i="21"/>
  <c r="W403" i="21"/>
  <c r="W402" i="21"/>
  <c r="AA401" i="21"/>
  <c r="Z401" i="21"/>
  <c r="Y401" i="21"/>
  <c r="AB401" i="21"/>
  <c r="X401" i="21"/>
  <c r="W401" i="21"/>
  <c r="L401" i="21"/>
  <c r="D401" i="21"/>
  <c r="W400" i="21"/>
  <c r="W399" i="21"/>
  <c r="W398" i="21"/>
  <c r="W397" i="21"/>
  <c r="W396" i="21"/>
  <c r="AA395" i="21"/>
  <c r="Z395" i="21"/>
  <c r="Y395" i="21"/>
  <c r="AB395" i="21"/>
  <c r="X395" i="21"/>
  <c r="W395" i="21"/>
  <c r="L395" i="21"/>
  <c r="D395" i="21"/>
  <c r="W394" i="21"/>
  <c r="W393" i="21"/>
  <c r="W392" i="21"/>
  <c r="W391" i="21"/>
  <c r="W390" i="21"/>
  <c r="AA389" i="21"/>
  <c r="Z389" i="21"/>
  <c r="Y389" i="21"/>
  <c r="AB389" i="21"/>
  <c r="X389" i="21"/>
  <c r="W389" i="21"/>
  <c r="L389" i="21"/>
  <c r="D389" i="21"/>
  <c r="W388" i="21"/>
  <c r="W387" i="21"/>
  <c r="W386" i="21"/>
  <c r="W385" i="21"/>
  <c r="W384" i="21"/>
  <c r="AA383" i="21"/>
  <c r="Z383" i="21"/>
  <c r="Y383" i="21"/>
  <c r="AB383" i="21"/>
  <c r="X383" i="21"/>
  <c r="W383" i="21"/>
  <c r="L383" i="21"/>
  <c r="D383" i="21"/>
  <c r="W382" i="21"/>
  <c r="W381" i="21"/>
  <c r="W380" i="21"/>
  <c r="W379" i="21"/>
  <c r="W378" i="21"/>
  <c r="AA377" i="21"/>
  <c r="Z377" i="21"/>
  <c r="Y377" i="21"/>
  <c r="AB377" i="21"/>
  <c r="X377" i="21"/>
  <c r="W377" i="21"/>
  <c r="L377" i="21"/>
  <c r="D377" i="21"/>
  <c r="W376" i="21"/>
  <c r="W375" i="21"/>
  <c r="W374" i="21"/>
  <c r="W373" i="21"/>
  <c r="W372" i="21"/>
  <c r="AA371" i="21"/>
  <c r="Z371" i="21"/>
  <c r="Y371" i="21"/>
  <c r="AB371" i="21"/>
  <c r="X371" i="21"/>
  <c r="W371" i="21"/>
  <c r="L371" i="21"/>
  <c r="D371" i="21"/>
  <c r="W370" i="21"/>
  <c r="W369" i="21"/>
  <c r="W368" i="21"/>
  <c r="W367" i="21"/>
  <c r="W366" i="21"/>
  <c r="AA365" i="21"/>
  <c r="Z365" i="21"/>
  <c r="Y365" i="21"/>
  <c r="AB365" i="21"/>
  <c r="X365" i="21"/>
  <c r="W365" i="21"/>
  <c r="L365" i="21"/>
  <c r="D365" i="21"/>
  <c r="W364" i="21"/>
  <c r="W363" i="21"/>
  <c r="W362" i="21"/>
  <c r="W361" i="21"/>
  <c r="W360" i="21"/>
  <c r="AA359" i="21"/>
  <c r="Z359" i="21"/>
  <c r="Y359" i="21"/>
  <c r="AB359" i="21"/>
  <c r="X359" i="21"/>
  <c r="W359" i="21"/>
  <c r="L359" i="21"/>
  <c r="D359" i="21"/>
  <c r="W358" i="21"/>
  <c r="W357" i="21"/>
  <c r="W356" i="21"/>
  <c r="W355" i="21"/>
  <c r="W354" i="21"/>
  <c r="AA353" i="21"/>
  <c r="Z353" i="21"/>
  <c r="Y353" i="21"/>
  <c r="AB353" i="21"/>
  <c r="X353" i="21"/>
  <c r="W353" i="21"/>
  <c r="L353" i="21"/>
  <c r="D353" i="21"/>
  <c r="W352" i="21"/>
  <c r="W351" i="21"/>
  <c r="W350" i="21"/>
  <c r="W349" i="21"/>
  <c r="W348" i="21"/>
  <c r="AA347" i="21"/>
  <c r="Z347" i="21"/>
  <c r="Y347" i="21"/>
  <c r="AB347" i="21"/>
  <c r="X347" i="21"/>
  <c r="W347" i="21"/>
  <c r="L347" i="21"/>
  <c r="D347" i="21"/>
  <c r="W346" i="21"/>
  <c r="W345" i="21"/>
  <c r="W344" i="21"/>
  <c r="W343" i="21"/>
  <c r="W342" i="21"/>
  <c r="AA341" i="21"/>
  <c r="Z341" i="21"/>
  <c r="Y341" i="21"/>
  <c r="AB341" i="21"/>
  <c r="X341" i="21"/>
  <c r="W341" i="21"/>
  <c r="L341" i="21"/>
  <c r="D341" i="21"/>
  <c r="W340" i="21"/>
  <c r="W339" i="21"/>
  <c r="W338" i="21"/>
  <c r="W337" i="21"/>
  <c r="W336" i="21"/>
  <c r="AA335" i="21"/>
  <c r="Z335" i="21"/>
  <c r="Y335" i="21"/>
  <c r="AB335" i="21"/>
  <c r="X335" i="21"/>
  <c r="W335" i="21"/>
  <c r="L335" i="21"/>
  <c r="D335" i="21"/>
  <c r="W334" i="21"/>
  <c r="W333" i="21"/>
  <c r="W332" i="21"/>
  <c r="W331" i="21"/>
  <c r="W330" i="21"/>
  <c r="AA329" i="21"/>
  <c r="Z329" i="21"/>
  <c r="Y329" i="21"/>
  <c r="AB329" i="21"/>
  <c r="X329" i="21"/>
  <c r="W329" i="21"/>
  <c r="L329" i="21"/>
  <c r="D329" i="21"/>
  <c r="W328" i="21"/>
  <c r="W327" i="21"/>
  <c r="W326" i="21"/>
  <c r="W325" i="21"/>
  <c r="W324" i="21"/>
  <c r="AA323" i="21"/>
  <c r="Z323" i="21"/>
  <c r="Y323" i="21"/>
  <c r="AB323" i="21"/>
  <c r="X323" i="21"/>
  <c r="W323" i="21"/>
  <c r="L323" i="21"/>
  <c r="D323" i="21"/>
  <c r="W322" i="21"/>
  <c r="W321" i="21"/>
  <c r="W320" i="21"/>
  <c r="W319" i="21"/>
  <c r="W318" i="21"/>
  <c r="AA317" i="21"/>
  <c r="Z317" i="21"/>
  <c r="Y317" i="21"/>
  <c r="AB317" i="21"/>
  <c r="X317" i="21"/>
  <c r="W317" i="21"/>
  <c r="L317" i="21"/>
  <c r="D317" i="21"/>
  <c r="W316" i="21"/>
  <c r="W315" i="21"/>
  <c r="W314" i="21"/>
  <c r="W313" i="21"/>
  <c r="W312" i="21"/>
  <c r="AA311" i="21"/>
  <c r="Z311" i="21"/>
  <c r="Y311" i="21"/>
  <c r="AB311" i="21"/>
  <c r="X311" i="21"/>
  <c r="W311" i="21"/>
  <c r="L311" i="21"/>
  <c r="D311" i="21"/>
  <c r="W310" i="21"/>
  <c r="W309" i="21"/>
  <c r="W308" i="21"/>
  <c r="W307" i="21"/>
  <c r="W306" i="21"/>
  <c r="AA305" i="21"/>
  <c r="Z305" i="21"/>
  <c r="Y305" i="21"/>
  <c r="AB305" i="21"/>
  <c r="X305" i="21"/>
  <c r="W305" i="21"/>
  <c r="L305" i="21"/>
  <c r="D305" i="21"/>
  <c r="W304" i="21"/>
  <c r="W303" i="21"/>
  <c r="W302" i="21"/>
  <c r="W301" i="21"/>
  <c r="W300" i="21"/>
  <c r="AA299" i="21"/>
  <c r="Z299" i="21"/>
  <c r="Y299" i="21"/>
  <c r="AB299" i="21"/>
  <c r="X299" i="21"/>
  <c r="W299" i="21"/>
  <c r="L299" i="21"/>
  <c r="D299" i="21"/>
  <c r="W298" i="21"/>
  <c r="W297" i="21"/>
  <c r="W296" i="21"/>
  <c r="W295" i="21"/>
  <c r="W294" i="21"/>
  <c r="AA293" i="21"/>
  <c r="Z293" i="21"/>
  <c r="Y293" i="21"/>
  <c r="AB293" i="21"/>
  <c r="X293" i="21"/>
  <c r="W293" i="21"/>
  <c r="L293" i="21"/>
  <c r="D293" i="21"/>
  <c r="W292" i="21"/>
  <c r="W291" i="21"/>
  <c r="W290" i="21"/>
  <c r="W289" i="21"/>
  <c r="W288" i="21"/>
  <c r="AA287" i="21"/>
  <c r="Z287" i="21"/>
  <c r="Y287" i="21"/>
  <c r="AB287" i="21"/>
  <c r="X287" i="21"/>
  <c r="W287" i="21"/>
  <c r="L287" i="21"/>
  <c r="D287" i="21"/>
  <c r="W286" i="21"/>
  <c r="W285" i="21"/>
  <c r="W284" i="21"/>
  <c r="W283" i="21"/>
  <c r="W282" i="21"/>
  <c r="AA281" i="21"/>
  <c r="Z281" i="21"/>
  <c r="Y281" i="21"/>
  <c r="AB281" i="21"/>
  <c r="X281" i="21"/>
  <c r="W281" i="21"/>
  <c r="L281" i="21"/>
  <c r="D281" i="21"/>
  <c r="W280" i="21"/>
  <c r="W279" i="21"/>
  <c r="W278" i="21"/>
  <c r="W277" i="21"/>
  <c r="W276" i="21"/>
  <c r="AA275" i="21"/>
  <c r="Z275" i="21"/>
  <c r="Y275" i="21"/>
  <c r="AB275" i="21"/>
  <c r="X275" i="21"/>
  <c r="W275" i="21"/>
  <c r="L275" i="21"/>
  <c r="D275" i="21"/>
  <c r="W274" i="21"/>
  <c r="W273" i="21"/>
  <c r="W272" i="21"/>
  <c r="W271" i="21"/>
  <c r="W270" i="21"/>
  <c r="AA269" i="21"/>
  <c r="Z269" i="21"/>
  <c r="Y269" i="21"/>
  <c r="AB269" i="21"/>
  <c r="X269" i="21"/>
  <c r="W269" i="21"/>
  <c r="L269" i="21"/>
  <c r="D269" i="21"/>
  <c r="W268" i="21"/>
  <c r="W267" i="21"/>
  <c r="W266" i="21"/>
  <c r="W265" i="21"/>
  <c r="W264" i="21"/>
  <c r="AA263" i="21"/>
  <c r="Z263" i="21"/>
  <c r="Y263" i="21"/>
  <c r="AB263" i="21"/>
  <c r="X263" i="21"/>
  <c r="W263" i="21"/>
  <c r="L263" i="21"/>
  <c r="D263" i="21"/>
  <c r="W262" i="21"/>
  <c r="W261" i="21"/>
  <c r="W260" i="21"/>
  <c r="W259" i="21"/>
  <c r="W258" i="21"/>
  <c r="AA257" i="21"/>
  <c r="Z257" i="21"/>
  <c r="Y257" i="21"/>
  <c r="AB257" i="21"/>
  <c r="X257" i="21"/>
  <c r="W257" i="21"/>
  <c r="L257" i="21"/>
  <c r="D257" i="21"/>
  <c r="W256" i="21"/>
  <c r="W255" i="21"/>
  <c r="W254" i="21"/>
  <c r="W253" i="21"/>
  <c r="W252" i="21"/>
  <c r="AA251" i="21"/>
  <c r="Z251" i="21"/>
  <c r="Y251" i="21"/>
  <c r="AB251" i="21"/>
  <c r="X251" i="21"/>
  <c r="W251" i="21"/>
  <c r="L251" i="21"/>
  <c r="D251" i="21"/>
  <c r="W250" i="21"/>
  <c r="W249" i="21"/>
  <c r="W248" i="21"/>
  <c r="W247" i="21"/>
  <c r="W246" i="21"/>
  <c r="AA245" i="21"/>
  <c r="Z245" i="21"/>
  <c r="Y245" i="21"/>
  <c r="AB245" i="21"/>
  <c r="X245" i="21"/>
  <c r="W245" i="21"/>
  <c r="L245" i="21"/>
  <c r="D245" i="21"/>
  <c r="W244" i="21"/>
  <c r="W243" i="21"/>
  <c r="W242" i="21"/>
  <c r="W241" i="21"/>
  <c r="W240" i="21"/>
  <c r="AA239" i="21"/>
  <c r="Z239" i="21"/>
  <c r="Y239" i="21"/>
  <c r="AB239" i="21"/>
  <c r="X239" i="21"/>
  <c r="W239" i="21"/>
  <c r="L239" i="21"/>
  <c r="D239" i="21"/>
  <c r="W238" i="21"/>
  <c r="W237" i="21"/>
  <c r="W236" i="21"/>
  <c r="W235" i="21"/>
  <c r="W234" i="21"/>
  <c r="AA233" i="21"/>
  <c r="Z233" i="21"/>
  <c r="Y233" i="21"/>
  <c r="AB233" i="21"/>
  <c r="X233" i="21"/>
  <c r="W233" i="21"/>
  <c r="L233" i="21"/>
  <c r="D233" i="21"/>
  <c r="W232" i="21"/>
  <c r="W231" i="21"/>
  <c r="W230" i="21"/>
  <c r="W229" i="21"/>
  <c r="W228" i="21"/>
  <c r="AA227" i="21"/>
  <c r="Z227" i="21"/>
  <c r="Y227" i="21"/>
  <c r="AB227" i="21"/>
  <c r="X227" i="21"/>
  <c r="W227" i="21"/>
  <c r="L227" i="21"/>
  <c r="D227" i="21"/>
  <c r="W226" i="21"/>
  <c r="W225" i="21"/>
  <c r="W224" i="21"/>
  <c r="W223" i="21"/>
  <c r="W222" i="21"/>
  <c r="AA221" i="21"/>
  <c r="Z221" i="21"/>
  <c r="Y221" i="21"/>
  <c r="AB221" i="21"/>
  <c r="X221" i="21"/>
  <c r="W221" i="21"/>
  <c r="L221" i="21"/>
  <c r="D221" i="21"/>
  <c r="W220" i="21"/>
  <c r="W219" i="21"/>
  <c r="W218" i="21"/>
  <c r="W217" i="21"/>
  <c r="W216" i="21"/>
  <c r="AA215" i="21"/>
  <c r="Z215" i="21"/>
  <c r="Y215" i="21"/>
  <c r="AB215" i="21"/>
  <c r="X215" i="21"/>
  <c r="W215" i="21"/>
  <c r="L215" i="21"/>
  <c r="D215" i="21"/>
  <c r="W214" i="21"/>
  <c r="W213" i="21"/>
  <c r="W212" i="21"/>
  <c r="W211" i="21"/>
  <c r="W210" i="21"/>
  <c r="AA209" i="21"/>
  <c r="Z209" i="21"/>
  <c r="Y209" i="21"/>
  <c r="AB209" i="21"/>
  <c r="X209" i="21"/>
  <c r="W209" i="21"/>
  <c r="L209" i="21"/>
  <c r="D209" i="21"/>
  <c r="W208" i="21"/>
  <c r="W207" i="21"/>
  <c r="W206" i="21"/>
  <c r="W205" i="21"/>
  <c r="W204" i="21"/>
  <c r="AA203" i="21"/>
  <c r="Z203" i="21"/>
  <c r="Y203" i="21"/>
  <c r="AB203" i="21"/>
  <c r="X203" i="21"/>
  <c r="W203" i="21"/>
  <c r="L203" i="21"/>
  <c r="D203" i="21"/>
  <c r="W202" i="21"/>
  <c r="W201" i="21"/>
  <c r="W200" i="21"/>
  <c r="W199" i="21"/>
  <c r="W198" i="21"/>
  <c r="AA197" i="21"/>
  <c r="Z197" i="21"/>
  <c r="Y197" i="21"/>
  <c r="AB197" i="21"/>
  <c r="X197" i="21"/>
  <c r="W197" i="21"/>
  <c r="L197" i="21"/>
  <c r="D197" i="21"/>
  <c r="W196" i="21"/>
  <c r="W195" i="21"/>
  <c r="W194" i="21"/>
  <c r="W193" i="21"/>
  <c r="W192" i="21"/>
  <c r="AA191" i="21"/>
  <c r="Z191" i="21"/>
  <c r="Y191" i="21"/>
  <c r="AB191" i="21"/>
  <c r="X191" i="21"/>
  <c r="W191" i="21"/>
  <c r="L191" i="21"/>
  <c r="D191" i="21"/>
  <c r="W190" i="21"/>
  <c r="W189" i="21"/>
  <c r="W188" i="21"/>
  <c r="W187" i="21"/>
  <c r="W186" i="21"/>
  <c r="AA185" i="21"/>
  <c r="Z185" i="21"/>
  <c r="Y185" i="21"/>
  <c r="AB185" i="21"/>
  <c r="X185" i="21"/>
  <c r="W185" i="21"/>
  <c r="L185" i="21"/>
  <c r="D185" i="21"/>
  <c r="W184" i="21"/>
  <c r="W183" i="21"/>
  <c r="W182" i="21"/>
  <c r="W181" i="21"/>
  <c r="W180" i="21"/>
  <c r="AA179" i="21"/>
  <c r="Z179" i="21"/>
  <c r="Y179" i="21"/>
  <c r="AB179" i="21"/>
  <c r="X179" i="21"/>
  <c r="W179" i="21"/>
  <c r="L179" i="21"/>
  <c r="D179" i="21"/>
  <c r="W178" i="21"/>
  <c r="W177" i="21"/>
  <c r="W176" i="21"/>
  <c r="W175" i="21"/>
  <c r="W174" i="21"/>
  <c r="AA173" i="21"/>
  <c r="Z173" i="21"/>
  <c r="Y173" i="21"/>
  <c r="AB173" i="21"/>
  <c r="X173" i="21"/>
  <c r="W173" i="21"/>
  <c r="L173" i="21"/>
  <c r="D173" i="21"/>
  <c r="W172" i="21"/>
  <c r="W171" i="21"/>
  <c r="W170" i="21"/>
  <c r="W169" i="21"/>
  <c r="W168" i="21"/>
  <c r="AA167" i="21"/>
  <c r="Z167" i="21"/>
  <c r="Y167" i="21"/>
  <c r="AB167" i="21"/>
  <c r="X167" i="21"/>
  <c r="W167" i="21"/>
  <c r="L167" i="21"/>
  <c r="D167" i="21"/>
  <c r="W166" i="21"/>
  <c r="W165" i="21"/>
  <c r="W164" i="21"/>
  <c r="W163" i="21"/>
  <c r="W162" i="21"/>
  <c r="AA161" i="21"/>
  <c r="Z161" i="21"/>
  <c r="Y161" i="21"/>
  <c r="AB161" i="21"/>
  <c r="X161" i="21"/>
  <c r="W161" i="21"/>
  <c r="L161" i="21"/>
  <c r="D161" i="21"/>
  <c r="W160" i="21"/>
  <c r="W159" i="21"/>
  <c r="W158" i="21"/>
  <c r="W157" i="21"/>
  <c r="W156" i="21"/>
  <c r="AA155" i="21"/>
  <c r="Z155" i="21"/>
  <c r="Y155" i="21"/>
  <c r="AB155" i="21"/>
  <c r="X155" i="21"/>
  <c r="W155" i="21"/>
  <c r="L155" i="21"/>
  <c r="D155" i="21"/>
  <c r="W154" i="21"/>
  <c r="W153" i="21"/>
  <c r="W152" i="21"/>
  <c r="W151" i="21"/>
  <c r="W150" i="21"/>
  <c r="AA149" i="21"/>
  <c r="Z149" i="21"/>
  <c r="Y149" i="21"/>
  <c r="AB149" i="21"/>
  <c r="X149" i="21"/>
  <c r="W149" i="21"/>
  <c r="L149" i="21"/>
  <c r="D149" i="21"/>
  <c r="W148" i="21"/>
  <c r="W147" i="21"/>
  <c r="W146" i="21"/>
  <c r="W145" i="21"/>
  <c r="W144" i="21"/>
  <c r="AA143" i="21"/>
  <c r="Z143" i="21"/>
  <c r="Y143" i="21"/>
  <c r="AB143" i="21"/>
  <c r="X143" i="21"/>
  <c r="W143" i="21"/>
  <c r="L143" i="21"/>
  <c r="D143" i="21"/>
  <c r="W142" i="21"/>
  <c r="W141" i="21"/>
  <c r="W140" i="21"/>
  <c r="W139" i="21"/>
  <c r="W138" i="21"/>
  <c r="AA137" i="21"/>
  <c r="Z137" i="21"/>
  <c r="Y137" i="21"/>
  <c r="AB137" i="21"/>
  <c r="X137" i="21"/>
  <c r="W137" i="21"/>
  <c r="L137" i="21"/>
  <c r="D137" i="21"/>
  <c r="W136" i="21"/>
  <c r="W135" i="21"/>
  <c r="W134" i="21"/>
  <c r="W133" i="21"/>
  <c r="W132" i="21"/>
  <c r="AA131" i="21"/>
  <c r="Z131" i="21"/>
  <c r="Y131" i="21"/>
  <c r="AB131" i="21"/>
  <c r="X131" i="21"/>
  <c r="W131" i="21"/>
  <c r="L131" i="21"/>
  <c r="D131" i="21"/>
  <c r="W130" i="21"/>
  <c r="W129" i="21"/>
  <c r="W128" i="21"/>
  <c r="W127" i="21"/>
  <c r="W126" i="21"/>
  <c r="AA125" i="21"/>
  <c r="Z125" i="21"/>
  <c r="Y125" i="21"/>
  <c r="AB125" i="21"/>
  <c r="X125" i="21"/>
  <c r="W125" i="21"/>
  <c r="L125" i="21"/>
  <c r="D125" i="21"/>
  <c r="W124" i="21"/>
  <c r="W123" i="21"/>
  <c r="W122" i="21"/>
  <c r="W121" i="21"/>
  <c r="W120" i="21"/>
  <c r="AA119" i="21"/>
  <c r="Z119" i="21"/>
  <c r="Y119" i="21"/>
  <c r="AB119" i="21"/>
  <c r="X119" i="21"/>
  <c r="W119" i="21"/>
  <c r="L119" i="21"/>
  <c r="D119" i="21"/>
  <c r="W118" i="21"/>
  <c r="W117" i="21"/>
  <c r="W116" i="21"/>
  <c r="W115" i="21"/>
  <c r="W114" i="21"/>
  <c r="AA113" i="21"/>
  <c r="Z113" i="21"/>
  <c r="Y113" i="21"/>
  <c r="AB113" i="21"/>
  <c r="X113" i="21"/>
  <c r="W113" i="21"/>
  <c r="L113" i="21"/>
  <c r="D113" i="21"/>
  <c r="W112" i="21"/>
  <c r="W111" i="21"/>
  <c r="W110" i="21"/>
  <c r="W109" i="21"/>
  <c r="W108" i="21"/>
  <c r="AA107" i="21"/>
  <c r="Z107" i="21"/>
  <c r="Y107" i="21"/>
  <c r="AB107" i="21"/>
  <c r="X107" i="21"/>
  <c r="W107" i="21"/>
  <c r="L107" i="21"/>
  <c r="D107" i="21"/>
  <c r="W106" i="21"/>
  <c r="W105" i="21"/>
  <c r="W104" i="21"/>
  <c r="W103" i="21"/>
  <c r="W102" i="21"/>
  <c r="AA101" i="21"/>
  <c r="Z101" i="21"/>
  <c r="Y101" i="21"/>
  <c r="AB101" i="21"/>
  <c r="X101" i="21"/>
  <c r="W101" i="21"/>
  <c r="L101" i="21"/>
  <c r="D101" i="21"/>
  <c r="W100" i="21"/>
  <c r="W99" i="21"/>
  <c r="W98" i="21"/>
  <c r="W97" i="21"/>
  <c r="W96" i="21"/>
  <c r="AA95" i="21"/>
  <c r="Z95" i="21"/>
  <c r="Y95" i="21"/>
  <c r="AB95" i="21"/>
  <c r="X95" i="21"/>
  <c r="W95" i="21"/>
  <c r="L95" i="21"/>
  <c r="D95" i="21"/>
  <c r="W94" i="21"/>
  <c r="W93" i="21"/>
  <c r="W92" i="21"/>
  <c r="W91" i="21"/>
  <c r="W90" i="21"/>
  <c r="AA89" i="21"/>
  <c r="Z89" i="21"/>
  <c r="Y89" i="21"/>
  <c r="AB89" i="21"/>
  <c r="X89" i="21"/>
  <c r="W89" i="21"/>
  <c r="L89" i="21"/>
  <c r="D89" i="21"/>
  <c r="W88" i="21"/>
  <c r="W87" i="21"/>
  <c r="W86" i="21"/>
  <c r="W85" i="21"/>
  <c r="W84" i="21"/>
  <c r="AA83" i="21"/>
  <c r="Z83" i="21"/>
  <c r="Y83" i="21"/>
  <c r="AB83" i="21"/>
  <c r="X83" i="21"/>
  <c r="W83" i="21"/>
  <c r="L83" i="21"/>
  <c r="D83" i="21"/>
  <c r="W82" i="21"/>
  <c r="W81" i="21"/>
  <c r="W80" i="21"/>
  <c r="W79" i="21"/>
  <c r="W78" i="21"/>
  <c r="AA77" i="21"/>
  <c r="Z77" i="21"/>
  <c r="Y77" i="21"/>
  <c r="AB77" i="21"/>
  <c r="X77" i="21"/>
  <c r="W77" i="21"/>
  <c r="L77" i="21"/>
  <c r="D77" i="21"/>
  <c r="W76" i="21"/>
  <c r="W75" i="21"/>
  <c r="W74" i="21"/>
  <c r="W73" i="21"/>
  <c r="W72" i="21"/>
  <c r="AA71" i="21"/>
  <c r="Z71" i="21"/>
  <c r="Y71" i="21"/>
  <c r="AB71" i="21"/>
  <c r="X71" i="21"/>
  <c r="W71" i="21"/>
  <c r="L71" i="21"/>
  <c r="D71" i="21"/>
  <c r="W70" i="21"/>
  <c r="W69" i="21"/>
  <c r="W68" i="21"/>
  <c r="W67" i="21"/>
  <c r="W66" i="21"/>
  <c r="AA65" i="21"/>
  <c r="Z65" i="21"/>
  <c r="Y65" i="21"/>
  <c r="AB65" i="21"/>
  <c r="X65" i="21"/>
  <c r="W65" i="21"/>
  <c r="L65" i="21"/>
  <c r="D65" i="21"/>
  <c r="W64" i="21"/>
  <c r="W63" i="21"/>
  <c r="W62" i="21"/>
  <c r="W61" i="21"/>
  <c r="W60" i="21"/>
  <c r="AA59" i="21"/>
  <c r="Z59" i="21"/>
  <c r="Y59" i="21"/>
  <c r="AB59" i="21"/>
  <c r="X59" i="21"/>
  <c r="W59" i="21"/>
  <c r="L59" i="21"/>
  <c r="D59" i="21"/>
  <c r="W58" i="21"/>
  <c r="W57" i="21"/>
  <c r="W56" i="21"/>
  <c r="W55" i="21"/>
  <c r="W54" i="21"/>
  <c r="AA53" i="21"/>
  <c r="Z53" i="21"/>
  <c r="Y53" i="21"/>
  <c r="AB53" i="21"/>
  <c r="X53" i="21"/>
  <c r="W53" i="21"/>
  <c r="L53" i="21"/>
  <c r="D53" i="21"/>
  <c r="W52" i="21"/>
  <c r="W51" i="21"/>
  <c r="W50" i="21"/>
  <c r="W49" i="21"/>
  <c r="W48" i="21"/>
  <c r="AA47" i="21"/>
  <c r="Z47" i="21"/>
  <c r="Y47" i="21"/>
  <c r="AB47" i="21"/>
  <c r="X47" i="21"/>
  <c r="W47" i="21"/>
  <c r="L47" i="21"/>
  <c r="D47" i="21"/>
  <c r="W46" i="21"/>
  <c r="W45" i="21"/>
  <c r="W44" i="21"/>
  <c r="W43" i="21"/>
  <c r="W42" i="21"/>
  <c r="AA41" i="21"/>
  <c r="Z41" i="21"/>
  <c r="Y41" i="21"/>
  <c r="AB41" i="21"/>
  <c r="X41" i="21"/>
  <c r="W41" i="21"/>
  <c r="L41" i="21"/>
  <c r="D41" i="21"/>
  <c r="W40" i="21"/>
  <c r="W39" i="21"/>
  <c r="W38" i="21"/>
  <c r="W37" i="21"/>
  <c r="W36" i="21"/>
  <c r="AA35" i="21"/>
  <c r="Z35" i="21"/>
  <c r="Y35" i="21"/>
  <c r="AB35" i="21"/>
  <c r="X35" i="21"/>
  <c r="W35" i="21"/>
  <c r="L35" i="21"/>
  <c r="D35" i="21"/>
  <c r="W34" i="21"/>
  <c r="W33" i="21"/>
  <c r="W32" i="21"/>
  <c r="W31" i="21"/>
  <c r="W30" i="21"/>
  <c r="AA29" i="21"/>
  <c r="Z29" i="21"/>
  <c r="Y29" i="21"/>
  <c r="AB29" i="21"/>
  <c r="X29" i="21"/>
  <c r="W29" i="21"/>
  <c r="L29" i="21"/>
  <c r="D29" i="21"/>
  <c r="W28" i="21"/>
  <c r="W27" i="21"/>
  <c r="W26" i="21"/>
  <c r="W25" i="21"/>
  <c r="W24" i="21"/>
  <c r="AA23" i="21"/>
  <c r="Z23" i="21"/>
  <c r="Y23" i="21"/>
  <c r="AB23" i="21"/>
  <c r="X23" i="21"/>
  <c r="W23" i="21"/>
  <c r="L23" i="21"/>
  <c r="D23" i="21"/>
  <c r="W22" i="21"/>
  <c r="W21" i="21"/>
  <c r="W20" i="21"/>
  <c r="W19" i="21"/>
  <c r="W18" i="21"/>
  <c r="AA17" i="21"/>
  <c r="Z17" i="21"/>
  <c r="Y17" i="21"/>
  <c r="AB17" i="21"/>
  <c r="X17" i="21"/>
  <c r="W17" i="21"/>
  <c r="L17" i="21"/>
  <c r="D17" i="21"/>
  <c r="X11" i="21"/>
  <c r="Y11" i="21"/>
  <c r="U28" i="20"/>
  <c r="U27" i="20"/>
  <c r="U26" i="20"/>
  <c r="U25" i="20"/>
  <c r="U24" i="20"/>
  <c r="U23" i="20"/>
  <c r="X23" i="20"/>
  <c r="Y23" i="20" s="1"/>
  <c r="N23" i="20"/>
  <c r="D23" i="20"/>
  <c r="U22" i="20"/>
  <c r="U21" i="20"/>
  <c r="U20" i="20"/>
  <c r="U19" i="20"/>
  <c r="U18" i="20"/>
  <c r="X17" i="20" s="1"/>
  <c r="Y17" i="20" s="1"/>
  <c r="U17" i="20"/>
  <c r="V17" i="20"/>
  <c r="W17" i="20" s="1"/>
  <c r="Z17" i="20" s="1"/>
  <c r="N17" i="20"/>
  <c r="D17" i="20"/>
  <c r="W12" i="21"/>
  <c r="W13" i="21"/>
  <c r="W14" i="21"/>
  <c r="W15" i="21"/>
  <c r="W16" i="21"/>
  <c r="D12" i="19"/>
  <c r="Q12" i="19"/>
  <c r="S12" i="19"/>
  <c r="T12" i="19"/>
  <c r="D13" i="19"/>
  <c r="Q13" i="19"/>
  <c r="S13" i="19"/>
  <c r="T13" i="19"/>
  <c r="D14" i="19"/>
  <c r="Q14" i="19"/>
  <c r="S14" i="19"/>
  <c r="T14" i="19"/>
  <c r="D15" i="19"/>
  <c r="Q15" i="19"/>
  <c r="S15" i="19"/>
  <c r="T15" i="19"/>
  <c r="D16" i="19"/>
  <c r="Q16" i="19"/>
  <c r="S16" i="19"/>
  <c r="T16" i="19"/>
  <c r="D17" i="19"/>
  <c r="Q17" i="19"/>
  <c r="S17" i="19"/>
  <c r="T17" i="19"/>
  <c r="D18" i="19"/>
  <c r="Q18" i="19"/>
  <c r="S18" i="19"/>
  <c r="T18" i="19"/>
  <c r="D19" i="19"/>
  <c r="Q19" i="19"/>
  <c r="S19" i="19"/>
  <c r="T19" i="19"/>
  <c r="D20" i="19"/>
  <c r="Q20" i="19"/>
  <c r="S20" i="19"/>
  <c r="T20" i="19"/>
  <c r="D21" i="19"/>
  <c r="Q21" i="19"/>
  <c r="S21" i="19"/>
  <c r="T21" i="19"/>
  <c r="D22" i="19"/>
  <c r="Q22" i="19"/>
  <c r="S22" i="19"/>
  <c r="T22" i="19"/>
  <c r="D23" i="19"/>
  <c r="Q23" i="19"/>
  <c r="S23" i="19"/>
  <c r="T23" i="19"/>
  <c r="D24" i="19"/>
  <c r="Q24" i="19"/>
  <c r="S24" i="19"/>
  <c r="T24" i="19"/>
  <c r="D25" i="19"/>
  <c r="Q25" i="19"/>
  <c r="S25" i="19"/>
  <c r="T25" i="19"/>
  <c r="D26" i="19"/>
  <c r="Q26" i="19"/>
  <c r="S26" i="19"/>
  <c r="T26" i="19"/>
  <c r="D27" i="19"/>
  <c r="Q27" i="19"/>
  <c r="S27" i="19"/>
  <c r="T27" i="19"/>
  <c r="D28" i="19"/>
  <c r="Q28" i="19"/>
  <c r="S28" i="19"/>
  <c r="T28" i="19"/>
  <c r="D29" i="19"/>
  <c r="Q29" i="19"/>
  <c r="S29" i="19"/>
  <c r="T29" i="19"/>
  <c r="D30" i="19"/>
  <c r="Q30" i="19"/>
  <c r="S30" i="19"/>
  <c r="T30" i="19"/>
  <c r="D31" i="19"/>
  <c r="Q31" i="19"/>
  <c r="S31" i="19"/>
  <c r="T31" i="19"/>
  <c r="D32" i="19"/>
  <c r="Q32" i="19"/>
  <c r="S32" i="19"/>
  <c r="T32" i="19"/>
  <c r="D33" i="19"/>
  <c r="Q33" i="19"/>
  <c r="S33" i="19"/>
  <c r="T33" i="19"/>
  <c r="D34" i="19"/>
  <c r="Q34" i="19"/>
  <c r="S34" i="19"/>
  <c r="T34" i="19"/>
  <c r="D35" i="19"/>
  <c r="Q35" i="19"/>
  <c r="S35" i="19"/>
  <c r="T35" i="19"/>
  <c r="D36" i="19"/>
  <c r="Q36" i="19"/>
  <c r="S36" i="19"/>
  <c r="T36" i="19"/>
  <c r="D37" i="19"/>
  <c r="Q37" i="19"/>
  <c r="S37" i="19"/>
  <c r="T37" i="19"/>
  <c r="D38" i="19"/>
  <c r="Q38" i="19"/>
  <c r="S38" i="19"/>
  <c r="T38" i="19"/>
  <c r="D39" i="19"/>
  <c r="Q39" i="19"/>
  <c r="S39" i="19"/>
  <c r="T39" i="19"/>
  <c r="D40" i="19"/>
  <c r="Q40" i="19"/>
  <c r="S40" i="19"/>
  <c r="T40" i="19"/>
  <c r="D41" i="19"/>
  <c r="Q41" i="19"/>
  <c r="S41" i="19"/>
  <c r="T41" i="19"/>
  <c r="D42" i="19"/>
  <c r="Q42" i="19"/>
  <c r="S42" i="19"/>
  <c r="T42" i="19"/>
  <c r="D43" i="19"/>
  <c r="Q43" i="19"/>
  <c r="S43" i="19"/>
  <c r="T43" i="19"/>
  <c r="D44" i="19"/>
  <c r="Q44" i="19"/>
  <c r="S44" i="19"/>
  <c r="T44" i="19"/>
  <c r="D45" i="19"/>
  <c r="Q45" i="19"/>
  <c r="S45" i="19"/>
  <c r="T45" i="19"/>
  <c r="D46" i="19"/>
  <c r="Q46" i="19"/>
  <c r="S46" i="19"/>
  <c r="T46" i="19"/>
  <c r="D47" i="19"/>
  <c r="Q47" i="19"/>
  <c r="S47" i="19"/>
  <c r="T47" i="19"/>
  <c r="D48" i="19"/>
  <c r="Q48" i="19"/>
  <c r="S48" i="19"/>
  <c r="T48" i="19"/>
  <c r="D49" i="19"/>
  <c r="Q49" i="19"/>
  <c r="S49" i="19"/>
  <c r="T49" i="19"/>
  <c r="D50" i="19"/>
  <c r="Q50" i="19"/>
  <c r="S50" i="19"/>
  <c r="T50" i="19"/>
  <c r="D51" i="19"/>
  <c r="Q51" i="19"/>
  <c r="S51" i="19"/>
  <c r="T51" i="19"/>
  <c r="D52" i="19"/>
  <c r="Q52" i="19"/>
  <c r="S52" i="19"/>
  <c r="T52" i="19"/>
  <c r="D53" i="19"/>
  <c r="Q53" i="19"/>
  <c r="S53" i="19"/>
  <c r="T53" i="19"/>
  <c r="D54" i="19"/>
  <c r="Q54" i="19"/>
  <c r="S54" i="19"/>
  <c r="T54" i="19"/>
  <c r="D55" i="19"/>
  <c r="Q55" i="19"/>
  <c r="S55" i="19"/>
  <c r="T55" i="19"/>
  <c r="D56" i="19"/>
  <c r="Q56" i="19"/>
  <c r="S56" i="19"/>
  <c r="T56" i="19"/>
  <c r="D57" i="19"/>
  <c r="Q57" i="19"/>
  <c r="S57" i="19"/>
  <c r="T57" i="19"/>
  <c r="D58" i="19"/>
  <c r="Q58" i="19"/>
  <c r="S58" i="19"/>
  <c r="T58" i="19"/>
  <c r="D59" i="19"/>
  <c r="Q59" i="19"/>
  <c r="S59" i="19"/>
  <c r="T59" i="19"/>
  <c r="D60" i="19"/>
  <c r="Q60" i="19"/>
  <c r="S60" i="19"/>
  <c r="T60" i="19"/>
  <c r="D61" i="19"/>
  <c r="Q61" i="19"/>
  <c r="S61" i="19"/>
  <c r="T61" i="19"/>
  <c r="D62" i="19"/>
  <c r="Q62" i="19"/>
  <c r="S62" i="19"/>
  <c r="T62" i="19"/>
  <c r="D63" i="19"/>
  <c r="Q63" i="19"/>
  <c r="S63" i="19"/>
  <c r="T63" i="19"/>
  <c r="D64" i="19"/>
  <c r="Q64" i="19"/>
  <c r="S64" i="19"/>
  <c r="T64" i="19"/>
  <c r="D65" i="19"/>
  <c r="Q65" i="19"/>
  <c r="S65" i="19"/>
  <c r="T65" i="19"/>
  <c r="D66" i="19"/>
  <c r="Q66" i="19"/>
  <c r="S66" i="19"/>
  <c r="T66" i="19"/>
  <c r="D67" i="19"/>
  <c r="Q67" i="19"/>
  <c r="S67" i="19"/>
  <c r="T67" i="19"/>
  <c r="D68" i="19"/>
  <c r="Q68" i="19"/>
  <c r="S68" i="19"/>
  <c r="T68" i="19"/>
  <c r="D69" i="19"/>
  <c r="Q69" i="19"/>
  <c r="S69" i="19"/>
  <c r="T69" i="19"/>
  <c r="D70" i="19"/>
  <c r="Q70" i="19"/>
  <c r="S70" i="19"/>
  <c r="T70" i="19"/>
  <c r="D71" i="19"/>
  <c r="Q71" i="19"/>
  <c r="S71" i="19"/>
  <c r="T71" i="19"/>
  <c r="D72" i="19"/>
  <c r="Q72" i="19"/>
  <c r="S72" i="19"/>
  <c r="T72" i="19"/>
  <c r="D73" i="19"/>
  <c r="Q73" i="19"/>
  <c r="S73" i="19"/>
  <c r="T73" i="19"/>
  <c r="D74" i="19"/>
  <c r="Q74" i="19"/>
  <c r="S74" i="19"/>
  <c r="T74" i="19"/>
  <c r="D75" i="19"/>
  <c r="Q75" i="19"/>
  <c r="S75" i="19"/>
  <c r="T75" i="19"/>
  <c r="D76" i="19"/>
  <c r="Q76" i="19"/>
  <c r="S76" i="19"/>
  <c r="T76" i="19"/>
  <c r="D77" i="19"/>
  <c r="Q77" i="19"/>
  <c r="S77" i="19"/>
  <c r="T77" i="19"/>
  <c r="D78" i="19"/>
  <c r="Q78" i="19"/>
  <c r="S78" i="19"/>
  <c r="T78" i="19"/>
  <c r="D79" i="19"/>
  <c r="Q79" i="19"/>
  <c r="S79" i="19"/>
  <c r="T79" i="19"/>
  <c r="D80" i="19"/>
  <c r="Q80" i="19"/>
  <c r="S80" i="19"/>
  <c r="T80" i="19"/>
  <c r="D81" i="19"/>
  <c r="Q81" i="19"/>
  <c r="S81" i="19"/>
  <c r="T81" i="19"/>
  <c r="D82" i="19"/>
  <c r="Q82" i="19"/>
  <c r="S82" i="19"/>
  <c r="T82" i="19"/>
  <c r="D83" i="19"/>
  <c r="Q83" i="19"/>
  <c r="S83" i="19"/>
  <c r="T83" i="19"/>
  <c r="D84" i="19"/>
  <c r="Q84" i="19"/>
  <c r="S84" i="19"/>
  <c r="T84" i="19"/>
  <c r="D85" i="19"/>
  <c r="Q85" i="19"/>
  <c r="S85" i="19"/>
  <c r="T85" i="19"/>
  <c r="D86" i="19"/>
  <c r="Q86" i="19"/>
  <c r="S86" i="19"/>
  <c r="T86" i="19"/>
  <c r="D87" i="19"/>
  <c r="Q87" i="19"/>
  <c r="S87" i="19"/>
  <c r="T87" i="19"/>
  <c r="D88" i="19"/>
  <c r="Q88" i="19"/>
  <c r="S88" i="19"/>
  <c r="T88" i="19"/>
  <c r="D89" i="19"/>
  <c r="Q89" i="19"/>
  <c r="S89" i="19"/>
  <c r="T89" i="19"/>
  <c r="D90" i="19"/>
  <c r="Q90" i="19"/>
  <c r="S90" i="19"/>
  <c r="T90" i="19"/>
  <c r="D91" i="19"/>
  <c r="Q91" i="19"/>
  <c r="S91" i="19"/>
  <c r="T91" i="19"/>
  <c r="D92" i="19"/>
  <c r="Q92" i="19"/>
  <c r="S92" i="19"/>
  <c r="T92" i="19"/>
  <c r="D93" i="19"/>
  <c r="Q93" i="19"/>
  <c r="S93" i="19"/>
  <c r="T93" i="19"/>
  <c r="D94" i="19"/>
  <c r="Q94" i="19"/>
  <c r="S94" i="19"/>
  <c r="T94" i="19"/>
  <c r="D95" i="19"/>
  <c r="Q95" i="19"/>
  <c r="S95" i="19"/>
  <c r="T95" i="19"/>
  <c r="D96" i="19"/>
  <c r="Q96" i="19"/>
  <c r="S96" i="19"/>
  <c r="T96" i="19"/>
  <c r="D97" i="19"/>
  <c r="Q97" i="19"/>
  <c r="S97" i="19"/>
  <c r="T97" i="19"/>
  <c r="D98" i="19"/>
  <c r="Q98" i="19"/>
  <c r="S98" i="19"/>
  <c r="T98" i="19"/>
  <c r="D99" i="19"/>
  <c r="Q99" i="19"/>
  <c r="S99" i="19"/>
  <c r="T99" i="19"/>
  <c r="D100" i="19"/>
  <c r="Q100" i="19"/>
  <c r="S100" i="19"/>
  <c r="T100" i="19"/>
  <c r="D101" i="19"/>
  <c r="Q101" i="19"/>
  <c r="S101" i="19"/>
  <c r="T101" i="19"/>
  <c r="D102" i="19"/>
  <c r="Q102" i="19"/>
  <c r="S102" i="19"/>
  <c r="T102" i="19"/>
  <c r="D103" i="19"/>
  <c r="Q103" i="19"/>
  <c r="S103" i="19"/>
  <c r="T103" i="19"/>
  <c r="D104" i="19"/>
  <c r="Q104" i="19"/>
  <c r="S104" i="19"/>
  <c r="T104" i="19"/>
  <c r="D105" i="19"/>
  <c r="Q105" i="19"/>
  <c r="S105" i="19"/>
  <c r="T105" i="19"/>
  <c r="D106" i="19"/>
  <c r="Q106" i="19"/>
  <c r="S106" i="19"/>
  <c r="T106" i="19"/>
  <c r="D107" i="19"/>
  <c r="Q107" i="19"/>
  <c r="S107" i="19"/>
  <c r="T107" i="19"/>
  <c r="D108" i="19"/>
  <c r="Q108" i="19"/>
  <c r="S108" i="19"/>
  <c r="T108" i="19"/>
  <c r="D109" i="19"/>
  <c r="Q109" i="19"/>
  <c r="S109" i="19"/>
  <c r="T109" i="19"/>
  <c r="D111" i="19"/>
  <c r="Q111" i="19"/>
  <c r="S111" i="19"/>
  <c r="T111" i="19"/>
  <c r="X111" i="18"/>
  <c r="Y111" i="18"/>
  <c r="Z111" i="18"/>
  <c r="W111" i="18"/>
  <c r="R111" i="18"/>
  <c r="M111" i="18"/>
  <c r="D111" i="18"/>
  <c r="X110" i="18"/>
  <c r="Y110" i="18"/>
  <c r="Z110" i="18"/>
  <c r="W110" i="18"/>
  <c r="R110" i="18"/>
  <c r="M110" i="18"/>
  <c r="D110" i="18"/>
  <c r="X109" i="18"/>
  <c r="Y109" i="18"/>
  <c r="Z109" i="18"/>
  <c r="W109" i="18"/>
  <c r="R109" i="18"/>
  <c r="M109" i="18"/>
  <c r="D109" i="18"/>
  <c r="X108" i="18"/>
  <c r="Y108" i="18"/>
  <c r="Z108" i="18"/>
  <c r="W108" i="18"/>
  <c r="R108" i="18"/>
  <c r="M108" i="18"/>
  <c r="D108" i="18"/>
  <c r="X107" i="18"/>
  <c r="Y107" i="18"/>
  <c r="Z107" i="18"/>
  <c r="W107" i="18"/>
  <c r="R107" i="18"/>
  <c r="M107" i="18"/>
  <c r="D107" i="18"/>
  <c r="X106" i="18"/>
  <c r="Y106" i="18"/>
  <c r="Z106" i="18"/>
  <c r="W106" i="18"/>
  <c r="R106" i="18"/>
  <c r="M106" i="18"/>
  <c r="D106" i="18"/>
  <c r="X105" i="18"/>
  <c r="Y105" i="18"/>
  <c r="Z105" i="18"/>
  <c r="W105" i="18"/>
  <c r="R105" i="18"/>
  <c r="M105" i="18"/>
  <c r="D105" i="18"/>
  <c r="X104" i="18"/>
  <c r="Y104" i="18"/>
  <c r="Z104" i="18"/>
  <c r="W104" i="18"/>
  <c r="R104" i="18"/>
  <c r="M104" i="18"/>
  <c r="D104" i="18"/>
  <c r="X103" i="18"/>
  <c r="Y103" i="18"/>
  <c r="Z103" i="18"/>
  <c r="W103" i="18"/>
  <c r="R103" i="18"/>
  <c r="M103" i="18"/>
  <c r="D103" i="18"/>
  <c r="X102" i="18"/>
  <c r="Y102" i="18"/>
  <c r="Z102" i="18"/>
  <c r="W102" i="18"/>
  <c r="R102" i="18"/>
  <c r="M102" i="18"/>
  <c r="D102" i="18"/>
  <c r="X101" i="18"/>
  <c r="Y101" i="18"/>
  <c r="Z101" i="18"/>
  <c r="W101" i="18"/>
  <c r="R101" i="18"/>
  <c r="M101" i="18"/>
  <c r="D101" i="18"/>
  <c r="X100" i="18"/>
  <c r="Y100" i="18"/>
  <c r="Z100" i="18"/>
  <c r="W100" i="18"/>
  <c r="R100" i="18"/>
  <c r="M100" i="18"/>
  <c r="D100" i="18"/>
  <c r="X99" i="18"/>
  <c r="Y99" i="18"/>
  <c r="Z99" i="18"/>
  <c r="W99" i="18"/>
  <c r="R99" i="18"/>
  <c r="M99" i="18"/>
  <c r="D99" i="18"/>
  <c r="X98" i="18"/>
  <c r="Y98" i="18"/>
  <c r="Z98" i="18"/>
  <c r="W98" i="18"/>
  <c r="R98" i="18"/>
  <c r="M98" i="18"/>
  <c r="D98" i="18"/>
  <c r="X97" i="18"/>
  <c r="Y97" i="18"/>
  <c r="Z97" i="18"/>
  <c r="W97" i="18"/>
  <c r="R97" i="18"/>
  <c r="M97" i="18"/>
  <c r="D97" i="18"/>
  <c r="X96" i="18"/>
  <c r="Y96" i="18"/>
  <c r="Z96" i="18"/>
  <c r="W96" i="18"/>
  <c r="R96" i="18"/>
  <c r="M96" i="18"/>
  <c r="D96" i="18"/>
  <c r="X95" i="18"/>
  <c r="Y95" i="18"/>
  <c r="Z95" i="18"/>
  <c r="W95" i="18"/>
  <c r="R95" i="18"/>
  <c r="M95" i="18"/>
  <c r="D95" i="18"/>
  <c r="X94" i="18"/>
  <c r="Y94" i="18"/>
  <c r="Z94" i="18"/>
  <c r="W94" i="18"/>
  <c r="R94" i="18"/>
  <c r="M94" i="18"/>
  <c r="D94" i="18"/>
  <c r="X93" i="18"/>
  <c r="Y93" i="18"/>
  <c r="Z93" i="18"/>
  <c r="W93" i="18"/>
  <c r="R93" i="18"/>
  <c r="M93" i="18"/>
  <c r="D93" i="18"/>
  <c r="X92" i="18"/>
  <c r="Y92" i="18"/>
  <c r="Z92" i="18"/>
  <c r="W92" i="18"/>
  <c r="R92" i="18"/>
  <c r="M92" i="18"/>
  <c r="D92" i="18"/>
  <c r="X91" i="18"/>
  <c r="Y91" i="18"/>
  <c r="Z91" i="18"/>
  <c r="W91" i="18"/>
  <c r="R91" i="18"/>
  <c r="M91" i="18"/>
  <c r="D91" i="18"/>
  <c r="X90" i="18"/>
  <c r="Y90" i="18"/>
  <c r="Z90" i="18"/>
  <c r="W90" i="18"/>
  <c r="R90" i="18"/>
  <c r="M90" i="18"/>
  <c r="D90" i="18"/>
  <c r="X89" i="18"/>
  <c r="Y89" i="18"/>
  <c r="Z89" i="18"/>
  <c r="W89" i="18"/>
  <c r="R89" i="18"/>
  <c r="M89" i="18"/>
  <c r="D89" i="18"/>
  <c r="X88" i="18"/>
  <c r="Y88" i="18"/>
  <c r="Z88" i="18"/>
  <c r="W88" i="18"/>
  <c r="R88" i="18"/>
  <c r="M88" i="18"/>
  <c r="D88" i="18"/>
  <c r="X87" i="18"/>
  <c r="Y87" i="18"/>
  <c r="Z87" i="18"/>
  <c r="W87" i="18"/>
  <c r="R87" i="18"/>
  <c r="M87" i="18"/>
  <c r="D87" i="18"/>
  <c r="X86" i="18"/>
  <c r="Y86" i="18"/>
  <c r="Z86" i="18"/>
  <c r="W86" i="18"/>
  <c r="R86" i="18"/>
  <c r="M86" i="18"/>
  <c r="D86" i="18"/>
  <c r="X85" i="18"/>
  <c r="Y85" i="18"/>
  <c r="Z85" i="18"/>
  <c r="W85" i="18"/>
  <c r="R85" i="18"/>
  <c r="M85" i="18"/>
  <c r="D85" i="18"/>
  <c r="X84" i="18"/>
  <c r="Y84" i="18"/>
  <c r="Z84" i="18"/>
  <c r="W84" i="18"/>
  <c r="R84" i="18"/>
  <c r="M84" i="18"/>
  <c r="D84" i="18"/>
  <c r="X83" i="18"/>
  <c r="Y83" i="18"/>
  <c r="Z83" i="18"/>
  <c r="W83" i="18"/>
  <c r="R83" i="18"/>
  <c r="M83" i="18"/>
  <c r="D83" i="18"/>
  <c r="X82" i="18"/>
  <c r="Y82" i="18"/>
  <c r="Z82" i="18"/>
  <c r="W82" i="18"/>
  <c r="R82" i="18"/>
  <c r="M82" i="18"/>
  <c r="D82" i="18"/>
  <c r="X81" i="18"/>
  <c r="Y81" i="18"/>
  <c r="Z81" i="18"/>
  <c r="W81" i="18"/>
  <c r="R81" i="18"/>
  <c r="M81" i="18"/>
  <c r="D81" i="18"/>
  <c r="X80" i="18"/>
  <c r="Y80" i="18"/>
  <c r="Z80" i="18"/>
  <c r="W80" i="18"/>
  <c r="R80" i="18"/>
  <c r="M80" i="18"/>
  <c r="D80" i="18"/>
  <c r="X79" i="18"/>
  <c r="Y79" i="18"/>
  <c r="Z79" i="18"/>
  <c r="W79" i="18"/>
  <c r="R79" i="18"/>
  <c r="M79" i="18"/>
  <c r="D79" i="18"/>
  <c r="X78" i="18"/>
  <c r="Y78" i="18"/>
  <c r="Z78" i="18"/>
  <c r="W78" i="18"/>
  <c r="R78" i="18"/>
  <c r="M78" i="18"/>
  <c r="D78" i="18"/>
  <c r="X77" i="18"/>
  <c r="Y77" i="18"/>
  <c r="Z77" i="18"/>
  <c r="W77" i="18"/>
  <c r="R77" i="18"/>
  <c r="M77" i="18"/>
  <c r="D77" i="18"/>
  <c r="X76" i="18"/>
  <c r="Y76" i="18"/>
  <c r="Z76" i="18"/>
  <c r="W76" i="18"/>
  <c r="R76" i="18"/>
  <c r="M76" i="18"/>
  <c r="D76" i="18"/>
  <c r="X75" i="18"/>
  <c r="Y75" i="18"/>
  <c r="Z75" i="18"/>
  <c r="W75" i="18"/>
  <c r="R75" i="18"/>
  <c r="M75" i="18"/>
  <c r="D75" i="18"/>
  <c r="X74" i="18"/>
  <c r="Y74" i="18"/>
  <c r="Z74" i="18"/>
  <c r="W74" i="18"/>
  <c r="R74" i="18"/>
  <c r="M74" i="18"/>
  <c r="D74" i="18"/>
  <c r="X73" i="18"/>
  <c r="Y73" i="18"/>
  <c r="Z73" i="18"/>
  <c r="W73" i="18"/>
  <c r="R73" i="18"/>
  <c r="M73" i="18"/>
  <c r="D73" i="18"/>
  <c r="X72" i="18"/>
  <c r="Y72" i="18"/>
  <c r="Z72" i="18"/>
  <c r="W72" i="18"/>
  <c r="R72" i="18"/>
  <c r="M72" i="18"/>
  <c r="D72" i="18"/>
  <c r="X71" i="18"/>
  <c r="Y71" i="18"/>
  <c r="Z71" i="18"/>
  <c r="W71" i="18"/>
  <c r="R71" i="18"/>
  <c r="M71" i="18"/>
  <c r="D71" i="18"/>
  <c r="X70" i="18"/>
  <c r="Y70" i="18"/>
  <c r="Z70" i="18"/>
  <c r="W70" i="18"/>
  <c r="R70" i="18"/>
  <c r="M70" i="18"/>
  <c r="D70" i="18"/>
  <c r="X69" i="18"/>
  <c r="Y69" i="18"/>
  <c r="Z69" i="18"/>
  <c r="W69" i="18"/>
  <c r="R69" i="18"/>
  <c r="M69" i="18"/>
  <c r="D69" i="18"/>
  <c r="X68" i="18"/>
  <c r="Y68" i="18"/>
  <c r="Z68" i="18"/>
  <c r="W68" i="18"/>
  <c r="R68" i="18"/>
  <c r="M68" i="18"/>
  <c r="D68" i="18"/>
  <c r="X67" i="18"/>
  <c r="Y67" i="18"/>
  <c r="Z67" i="18"/>
  <c r="W67" i="18"/>
  <c r="R67" i="18"/>
  <c r="M67" i="18"/>
  <c r="D67" i="18"/>
  <c r="X66" i="18"/>
  <c r="Y66" i="18"/>
  <c r="Z66" i="18"/>
  <c r="W66" i="18"/>
  <c r="R66" i="18"/>
  <c r="M66" i="18"/>
  <c r="D66" i="18"/>
  <c r="X65" i="18"/>
  <c r="Y65" i="18"/>
  <c r="Z65" i="18"/>
  <c r="W65" i="18"/>
  <c r="R65" i="18"/>
  <c r="M65" i="18"/>
  <c r="D65" i="18"/>
  <c r="X64" i="18"/>
  <c r="Y64" i="18"/>
  <c r="Z64" i="18"/>
  <c r="W64" i="18"/>
  <c r="R64" i="18"/>
  <c r="M64" i="18"/>
  <c r="D64" i="18"/>
  <c r="X63" i="18"/>
  <c r="Y63" i="18"/>
  <c r="Z63" i="18"/>
  <c r="W63" i="18"/>
  <c r="R63" i="18"/>
  <c r="M63" i="18"/>
  <c r="D63" i="18"/>
  <c r="X62" i="18"/>
  <c r="Y62" i="18"/>
  <c r="Z62" i="18"/>
  <c r="W62" i="18"/>
  <c r="R62" i="18"/>
  <c r="M62" i="18"/>
  <c r="D62" i="18"/>
  <c r="X61" i="18"/>
  <c r="Y61" i="18"/>
  <c r="Z61" i="18"/>
  <c r="W61" i="18"/>
  <c r="R61" i="18"/>
  <c r="M61" i="18"/>
  <c r="D61" i="18"/>
  <c r="X60" i="18"/>
  <c r="Y60" i="18"/>
  <c r="Z60" i="18"/>
  <c r="W60" i="18"/>
  <c r="R60" i="18"/>
  <c r="M60" i="18"/>
  <c r="D60" i="18"/>
  <c r="X59" i="18"/>
  <c r="Y59" i="18"/>
  <c r="Z59" i="18"/>
  <c r="W59" i="18"/>
  <c r="R59" i="18"/>
  <c r="M59" i="18"/>
  <c r="D59" i="18"/>
  <c r="X58" i="18"/>
  <c r="Y58" i="18"/>
  <c r="Z58" i="18"/>
  <c r="W58" i="18"/>
  <c r="R58" i="18"/>
  <c r="M58" i="18"/>
  <c r="D58" i="18"/>
  <c r="X57" i="18"/>
  <c r="Y57" i="18"/>
  <c r="Z57" i="18"/>
  <c r="W57" i="18"/>
  <c r="R57" i="18"/>
  <c r="M57" i="18"/>
  <c r="D57" i="18"/>
  <c r="X56" i="18"/>
  <c r="Y56" i="18"/>
  <c r="Z56" i="18"/>
  <c r="W56" i="18"/>
  <c r="R56" i="18"/>
  <c r="M56" i="18"/>
  <c r="D56" i="18"/>
  <c r="X55" i="18"/>
  <c r="Y55" i="18"/>
  <c r="Z55" i="18"/>
  <c r="W55" i="18"/>
  <c r="R55" i="18"/>
  <c r="M55" i="18"/>
  <c r="D55" i="18"/>
  <c r="X54" i="18"/>
  <c r="Y54" i="18"/>
  <c r="Z54" i="18"/>
  <c r="W54" i="18"/>
  <c r="R54" i="18"/>
  <c r="M54" i="18"/>
  <c r="D54" i="18"/>
  <c r="X53" i="18"/>
  <c r="Y53" i="18"/>
  <c r="Z53" i="18"/>
  <c r="W53" i="18"/>
  <c r="R53" i="18"/>
  <c r="M53" i="18"/>
  <c r="D53" i="18"/>
  <c r="X52" i="18"/>
  <c r="Y52" i="18"/>
  <c r="Z52" i="18"/>
  <c r="W52" i="18"/>
  <c r="R52" i="18"/>
  <c r="M52" i="18"/>
  <c r="D52" i="18"/>
  <c r="X51" i="18"/>
  <c r="Y51" i="18"/>
  <c r="Z51" i="18"/>
  <c r="W51" i="18"/>
  <c r="R51" i="18"/>
  <c r="M51" i="18"/>
  <c r="D51" i="18"/>
  <c r="X50" i="18"/>
  <c r="Y50" i="18"/>
  <c r="Z50" i="18"/>
  <c r="W50" i="18"/>
  <c r="R50" i="18"/>
  <c r="M50" i="18"/>
  <c r="D50" i="18"/>
  <c r="X49" i="18"/>
  <c r="Y49" i="18"/>
  <c r="Z49" i="18"/>
  <c r="W49" i="18"/>
  <c r="R49" i="18"/>
  <c r="M49" i="18"/>
  <c r="D49" i="18"/>
  <c r="X48" i="18"/>
  <c r="Y48" i="18"/>
  <c r="Z48" i="18"/>
  <c r="W48" i="18"/>
  <c r="R48" i="18"/>
  <c r="M48" i="18"/>
  <c r="D48" i="18"/>
  <c r="X47" i="18"/>
  <c r="Y47" i="18"/>
  <c r="Z47" i="18"/>
  <c r="W47" i="18"/>
  <c r="R47" i="18"/>
  <c r="M47" i="18"/>
  <c r="D47" i="18"/>
  <c r="X46" i="18"/>
  <c r="Y46" i="18"/>
  <c r="Z46" i="18"/>
  <c r="W46" i="18"/>
  <c r="R46" i="18"/>
  <c r="M46" i="18"/>
  <c r="D46" i="18"/>
  <c r="X45" i="18"/>
  <c r="Y45" i="18"/>
  <c r="Z45" i="18"/>
  <c r="W45" i="18"/>
  <c r="R45" i="18"/>
  <c r="M45" i="18"/>
  <c r="D45" i="18"/>
  <c r="X44" i="18"/>
  <c r="Y44" i="18"/>
  <c r="Z44" i="18"/>
  <c r="W44" i="18"/>
  <c r="R44" i="18"/>
  <c r="M44" i="18"/>
  <c r="D44" i="18"/>
  <c r="X43" i="18"/>
  <c r="Y43" i="18"/>
  <c r="Z43" i="18"/>
  <c r="W43" i="18"/>
  <c r="R43" i="18"/>
  <c r="M43" i="18"/>
  <c r="D43" i="18"/>
  <c r="X42" i="18"/>
  <c r="Y42" i="18"/>
  <c r="Z42" i="18"/>
  <c r="W42" i="18"/>
  <c r="R42" i="18"/>
  <c r="M42" i="18"/>
  <c r="D42" i="18"/>
  <c r="X41" i="18"/>
  <c r="Y41" i="18"/>
  <c r="Z41" i="18"/>
  <c r="W41" i="18"/>
  <c r="R41" i="18"/>
  <c r="M41" i="18"/>
  <c r="D41" i="18"/>
  <c r="X40" i="18"/>
  <c r="Y40" i="18"/>
  <c r="Z40" i="18"/>
  <c r="W40" i="18"/>
  <c r="R40" i="18"/>
  <c r="M40" i="18"/>
  <c r="D40" i="18"/>
  <c r="X39" i="18"/>
  <c r="Y39" i="18"/>
  <c r="Z39" i="18"/>
  <c r="W39" i="18"/>
  <c r="R39" i="18"/>
  <c r="M39" i="18"/>
  <c r="D39" i="18"/>
  <c r="X38" i="18"/>
  <c r="Y38" i="18"/>
  <c r="Z38" i="18"/>
  <c r="W38" i="18"/>
  <c r="R38" i="18"/>
  <c r="M38" i="18"/>
  <c r="D38" i="18"/>
  <c r="X37" i="18"/>
  <c r="Y37" i="18"/>
  <c r="Z37" i="18"/>
  <c r="W37" i="18"/>
  <c r="R37" i="18"/>
  <c r="M37" i="18"/>
  <c r="D37" i="18"/>
  <c r="X36" i="18"/>
  <c r="Y36" i="18"/>
  <c r="Z36" i="18"/>
  <c r="W36" i="18"/>
  <c r="R36" i="18"/>
  <c r="M36" i="18"/>
  <c r="D36" i="18"/>
  <c r="X35" i="18"/>
  <c r="Y35" i="18"/>
  <c r="Z35" i="18"/>
  <c r="W35" i="18"/>
  <c r="R35" i="18"/>
  <c r="M35" i="18"/>
  <c r="D35" i="18"/>
  <c r="X34" i="18"/>
  <c r="Y34" i="18"/>
  <c r="Z34" i="18"/>
  <c r="W34" i="18"/>
  <c r="R34" i="18"/>
  <c r="M34" i="18"/>
  <c r="D34" i="18"/>
  <c r="X33" i="18"/>
  <c r="Y33" i="18"/>
  <c r="Z33" i="18"/>
  <c r="W33" i="18"/>
  <c r="R33" i="18"/>
  <c r="M33" i="18"/>
  <c r="D33" i="18"/>
  <c r="X32" i="18"/>
  <c r="Y32" i="18"/>
  <c r="Z32" i="18"/>
  <c r="W32" i="18"/>
  <c r="R32" i="18"/>
  <c r="M32" i="18"/>
  <c r="D32" i="18"/>
  <c r="X31" i="18"/>
  <c r="Y31" i="18"/>
  <c r="Z31" i="18"/>
  <c r="W31" i="18"/>
  <c r="R31" i="18"/>
  <c r="M31" i="18"/>
  <c r="D31" i="18"/>
  <c r="X30" i="18"/>
  <c r="Y30" i="18"/>
  <c r="Z30" i="18"/>
  <c r="W30" i="18"/>
  <c r="R30" i="18"/>
  <c r="M30" i="18"/>
  <c r="D30" i="18"/>
  <c r="X29" i="18"/>
  <c r="Y29" i="18"/>
  <c r="Z29" i="18"/>
  <c r="W29" i="18"/>
  <c r="R29" i="18"/>
  <c r="M29" i="18"/>
  <c r="D29" i="18"/>
  <c r="X28" i="18"/>
  <c r="Y28" i="18"/>
  <c r="Z28" i="18"/>
  <c r="W28" i="18"/>
  <c r="R28" i="18"/>
  <c r="M28" i="18"/>
  <c r="D28" i="18"/>
  <c r="X27" i="18"/>
  <c r="Y27" i="18"/>
  <c r="Z27" i="18"/>
  <c r="W27" i="18"/>
  <c r="R27" i="18"/>
  <c r="M27" i="18"/>
  <c r="D27" i="18"/>
  <c r="X26" i="18"/>
  <c r="Y26" i="18"/>
  <c r="Z26" i="18"/>
  <c r="W26" i="18"/>
  <c r="R26" i="18"/>
  <c r="M26" i="18"/>
  <c r="D26" i="18"/>
  <c r="X25" i="18"/>
  <c r="Y25" i="18"/>
  <c r="Z25" i="18"/>
  <c r="W25" i="18"/>
  <c r="R25" i="18"/>
  <c r="M25" i="18"/>
  <c r="D25" i="18"/>
  <c r="X24" i="18"/>
  <c r="Y24" i="18"/>
  <c r="Z24" i="18"/>
  <c r="W24" i="18"/>
  <c r="R24" i="18"/>
  <c r="M24" i="18"/>
  <c r="D24" i="18"/>
  <c r="X23" i="18"/>
  <c r="Y23" i="18"/>
  <c r="Z23" i="18"/>
  <c r="W23" i="18"/>
  <c r="R23" i="18"/>
  <c r="M23" i="18"/>
  <c r="D23" i="18"/>
  <c r="X22" i="18"/>
  <c r="Y22" i="18"/>
  <c r="Z22" i="18"/>
  <c r="W22" i="18"/>
  <c r="R22" i="18"/>
  <c r="M22" i="18"/>
  <c r="D22" i="18"/>
  <c r="X21" i="18"/>
  <c r="Y21" i="18"/>
  <c r="Z21" i="18"/>
  <c r="W21" i="18"/>
  <c r="R21" i="18"/>
  <c r="M21" i="18"/>
  <c r="D21" i="18"/>
  <c r="Y20" i="18"/>
  <c r="Z20" i="18"/>
  <c r="X20" i="18"/>
  <c r="W20" i="18"/>
  <c r="R20" i="18"/>
  <c r="M20" i="18"/>
  <c r="D20" i="18"/>
  <c r="X19" i="18"/>
  <c r="Y19" i="18"/>
  <c r="Z19" i="18"/>
  <c r="W19" i="18"/>
  <c r="R19" i="18"/>
  <c r="M19" i="18"/>
  <c r="D19" i="18"/>
  <c r="X18" i="18"/>
  <c r="Y18" i="18"/>
  <c r="Z18" i="18"/>
  <c r="W18" i="18"/>
  <c r="R18" i="18"/>
  <c r="M18" i="18"/>
  <c r="D18" i="18"/>
  <c r="X17" i="18"/>
  <c r="Y17" i="18"/>
  <c r="Z17" i="18"/>
  <c r="W17" i="18"/>
  <c r="R17" i="18"/>
  <c r="M17" i="18"/>
  <c r="D17" i="18"/>
  <c r="X16" i="18"/>
  <c r="Y16" i="18"/>
  <c r="Z16" i="18"/>
  <c r="W16" i="18"/>
  <c r="R16" i="18"/>
  <c r="M16" i="18"/>
  <c r="D16" i="18"/>
  <c r="X15" i="18"/>
  <c r="Y15" i="18"/>
  <c r="Z15" i="18"/>
  <c r="W15" i="18"/>
  <c r="R15" i="18"/>
  <c r="M15" i="18"/>
  <c r="D15" i="18"/>
  <c r="X14" i="18"/>
  <c r="Y14" i="18"/>
  <c r="Z14" i="18"/>
  <c r="W14" i="18"/>
  <c r="R14" i="18"/>
  <c r="M14" i="18"/>
  <c r="D14" i="18"/>
  <c r="X13" i="18"/>
  <c r="Y13" i="18"/>
  <c r="Z13" i="18"/>
  <c r="W13" i="18"/>
  <c r="R13" i="18"/>
  <c r="M13" i="18"/>
  <c r="D13" i="18"/>
  <c r="Y12" i="18"/>
  <c r="Z12" i="18"/>
  <c r="X12" i="18"/>
  <c r="W12" i="18"/>
  <c r="R12" i="18"/>
  <c r="M12" i="18"/>
  <c r="D12" i="18"/>
  <c r="V23" i="20"/>
  <c r="W23" i="20"/>
  <c r="Z23" i="20" s="1"/>
  <c r="AB509" i="21"/>
  <c r="U16" i="20"/>
  <c r="U15" i="20"/>
  <c r="U14" i="20"/>
  <c r="U13" i="20"/>
  <c r="U11" i="20"/>
  <c r="V11" i="20" s="1"/>
  <c r="W11" i="20" s="1"/>
  <c r="Z11" i="20" s="1"/>
  <c r="X11" i="20"/>
  <c r="Y11" i="20"/>
  <c r="U12" i="20"/>
  <c r="D11" i="23"/>
  <c r="N11" i="20"/>
  <c r="L11" i="21"/>
  <c r="W11" i="21"/>
  <c r="Z11" i="21"/>
  <c r="AA11" i="21"/>
  <c r="AB11" i="21"/>
  <c r="D11" i="21"/>
  <c r="W11" i="18"/>
  <c r="R11" i="18"/>
  <c r="M11" i="18"/>
  <c r="X11" i="18"/>
  <c r="Y11" i="18"/>
  <c r="Z11" i="18"/>
  <c r="D11" i="19"/>
  <c r="D11" i="18"/>
  <c r="Q11" i="19"/>
  <c r="S11" i="19"/>
  <c r="T11" i="19"/>
</calcChain>
</file>

<file path=xl/comments1.xml><?xml version="1.0" encoding="utf-8"?>
<comments xmlns="http://schemas.openxmlformats.org/spreadsheetml/2006/main">
  <authors>
    <author>df</author>
  </authors>
  <commentList>
    <comment ref="H8" authorId="0">
      <text>
        <r>
          <rPr>
            <b/>
            <sz val="9"/>
            <color indexed="81"/>
            <rFont val="Tahoma"/>
            <family val="2"/>
          </rPr>
          <t>Posibilidad de ocurrencia de un evento que pueda entorpecer el normal desarrollo de las funciones de la entidad y afectar el logro de sus objetivos.
Preguntas claves para la identificación del Riesgo: 
¿Qué puede suceder?
¿Cómo puede suceder?</t>
        </r>
      </text>
    </comment>
    <comment ref="I8" authorId="0">
      <text>
        <r>
          <rPr>
            <b/>
            <sz val="9"/>
            <color indexed="81"/>
            <rFont val="Tahoma"/>
            <family val="2"/>
          </rPr>
          <t>Se refiere a las aracterísticas generales o las formas en que se observa o manifiesta el riesgo identificado.</t>
        </r>
      </text>
    </comment>
    <comment ref="K8" authorId="0">
      <text>
        <r>
          <rPr>
            <b/>
            <sz val="9"/>
            <color indexed="81"/>
            <rFont val="Tahoma"/>
            <family val="2"/>
          </rPr>
          <t>Constituyen efectos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E9" authorId="0">
      <text>
        <r>
          <rPr>
            <b/>
            <sz val="9"/>
            <color indexed="81"/>
            <rFont val="Tahoma"/>
            <family val="2"/>
          </rPr>
          <t>Son los medios, las circunstancias y los agentes generadores, los cuales se entienden como todos los sujetos u objetos que tienen la capacidad de originar un riesgo.</t>
        </r>
      </text>
    </comment>
    <comment ref="L9" authorId="0">
      <text>
        <r>
          <rPr>
            <b/>
            <sz val="9"/>
            <color indexed="81"/>
            <rFont val="Tahoma"/>
            <family val="2"/>
          </rPr>
          <t>Posibilidad de ocurrencia del riesgo; esta puede ser medida con criterios de frecuencia.</t>
        </r>
      </text>
    </comment>
    <comment ref="M9" authorId="0">
      <text>
        <r>
          <rPr>
            <b/>
            <sz val="9"/>
            <color indexed="81"/>
            <rFont val="Tahoma"/>
            <family val="2"/>
          </rPr>
          <t>Consecuencias que puede ocasionar a la Entidad la materialización del riesgo.</t>
        </r>
      </text>
    </comment>
    <comment ref="AA9" authorId="0">
      <text>
        <r>
          <rPr>
            <b/>
            <sz val="9"/>
            <color indexed="81"/>
            <rFont val="Tahoma"/>
            <family val="2"/>
          </rPr>
          <t>Tener en cuenta lo definido en la Guía para la administración del Riesgo del Departamento Administrativo de la Función Pública (DAFP), tabla: “Matriz de Calificación, Evaluación y Respuesta a los Riesgos” pág.28</t>
        </r>
      </text>
    </comment>
  </commentList>
</comments>
</file>

<file path=xl/comments2.xml><?xml version="1.0" encoding="utf-8"?>
<comments xmlns="http://schemas.openxmlformats.org/spreadsheetml/2006/main">
  <authors>
    <author>df</author>
  </authors>
  <commentList>
    <comment ref="O9" authorId="0">
      <text>
        <r>
          <rPr>
            <sz val="9"/>
            <color indexed="81"/>
            <rFont val="Tahoma"/>
            <family val="2"/>
          </rPr>
          <t>Nivel de Deficiencia</t>
        </r>
      </text>
    </comment>
    <comment ref="P9" authorId="0">
      <text>
        <r>
          <rPr>
            <b/>
            <sz val="9"/>
            <color indexed="81"/>
            <rFont val="Tahoma"/>
            <family val="2"/>
          </rPr>
          <t>Nivel de Exposición.</t>
        </r>
      </text>
    </comment>
    <comment ref="Q9" authorId="0">
      <text>
        <r>
          <rPr>
            <b/>
            <sz val="9"/>
            <color indexed="81"/>
            <rFont val="Tahoma"/>
            <family val="2"/>
          </rPr>
          <t>Nivel de Probabilidad.</t>
        </r>
      </text>
    </comment>
    <comment ref="R9" authorId="0">
      <text>
        <r>
          <rPr>
            <b/>
            <sz val="9"/>
            <color indexed="81"/>
            <rFont val="Tahoma"/>
            <family val="2"/>
          </rPr>
          <t>Nivel de Consecuencias</t>
        </r>
      </text>
    </comment>
    <comment ref="S9" authorId="0">
      <text>
        <r>
          <rPr>
            <b/>
            <sz val="9"/>
            <color indexed="81"/>
            <rFont val="Tahoma"/>
            <family val="2"/>
          </rPr>
          <t>Nivel de Riesgo</t>
        </r>
      </text>
    </comment>
  </commentList>
</comments>
</file>

<file path=xl/sharedStrings.xml><?xml version="1.0" encoding="utf-8"?>
<sst xmlns="http://schemas.openxmlformats.org/spreadsheetml/2006/main" count="989" uniqueCount="557">
  <si>
    <t>Macroproceso: Direccionamiento Estratégico</t>
  </si>
  <si>
    <t>Proceso: Gestión Integrada</t>
  </si>
  <si>
    <t>Versión: 01</t>
  </si>
  <si>
    <t>Seleccione el Eje a evaluar:</t>
  </si>
  <si>
    <t>Subsistema de Gestión de Calidad (SGC)</t>
  </si>
  <si>
    <t>Subsistema de Gestión Ambiental (SGA)</t>
  </si>
  <si>
    <t>Subsistema de Gestión de Seguridad y Salud en el Trabajo (SGSST)</t>
  </si>
  <si>
    <t>Subsistema de Seguridad de la Información (SGSI)</t>
  </si>
  <si>
    <t>Clasificación del Riesgo</t>
  </si>
  <si>
    <t>DESCRIPCION</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</si>
  <si>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</si>
  <si>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IMAGEN</t>
  </si>
  <si>
    <t>Están relacionados con la percepción y la confianza por parte de la ciudadanía hacia la institución.</t>
  </si>
  <si>
    <t>OPERATIVOS</t>
  </si>
  <si>
    <t>Comprenden riesgos provenientes del funcionamiento y operatividad de los sistemas de información institucional, de la definición de los procesos, de la estructura de la entidad, de la articulación entre dependencias.</t>
  </si>
  <si>
    <t>FINANCIEROS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</si>
  <si>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</si>
  <si>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</si>
  <si>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</si>
  <si>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</si>
  <si>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</si>
  <si>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DE CORRUPCIÓN</t>
  </si>
  <si>
    <t>El riesgo de corrupción es la posibilidad de ocurrencia de una conducta o comportamiento que puede derivar en una actuación corrupta</t>
  </si>
  <si>
    <t>ESTRATÉGICO</t>
  </si>
  <si>
    <t>DESCRIPCIÓN</t>
  </si>
  <si>
    <t>CLASIFICACIÓN</t>
  </si>
  <si>
    <t>Formular y Definir políticas institucionales mediante estrategias, programas y proyectos con el fin de dar cumplimiento a la misión, visión y objetivos institucionales.</t>
  </si>
  <si>
    <t>Gestionar el mejoramiento continuo de los subsistemas a través de un análisis sinérgico y permanente que contribuya al cumplimiento de los objetivos institucionales</t>
  </si>
  <si>
    <t>Realizar de manera sistemática y permanente un análisis valorativo y autónomo que permita verificar el grado de cumplimiento de los objetivos institucionales.</t>
  </si>
  <si>
    <t>Coordinar, las actividades de comunicación institucional interna y externa con el objeto de garantizar el conocimiento de la universidad a las partes interesadas y generar sentido de pertenencia con la institución.</t>
  </si>
  <si>
    <t>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t>
  </si>
  <si>
    <t>Planeación Estratégica e Institucional</t>
  </si>
  <si>
    <t>Gestión Integrada</t>
  </si>
  <si>
    <t>Autoevaluación y Acreditación</t>
  </si>
  <si>
    <t>Interinstitucionalización e Internacionalización</t>
  </si>
  <si>
    <t>Comunicaciones</t>
  </si>
  <si>
    <t>Gestión de Docencia</t>
  </si>
  <si>
    <t>Gestión de Investigación</t>
  </si>
  <si>
    <t>Extensión y Proyección Social</t>
  </si>
  <si>
    <t>Admisiones, Registro y Control</t>
  </si>
  <si>
    <t>Bienestar Institucional</t>
  </si>
  <si>
    <t>Gestión de la Información Bibliográfica</t>
  </si>
  <si>
    <t>Gestión de Laboratorios</t>
  </si>
  <si>
    <t>Servicio al Ciudadano</t>
  </si>
  <si>
    <t>Gestión de los Sistemas de Información y las Telecomunicaciones</t>
  </si>
  <si>
    <t>Gestión y Desarrollo del Talento Humano</t>
  </si>
  <si>
    <t>Gestión Documental</t>
  </si>
  <si>
    <t>Gestión de Infraestructura Física</t>
  </si>
  <si>
    <t>Gestión de Recursos Financieros</t>
  </si>
  <si>
    <t>Gestión Contractual</t>
  </si>
  <si>
    <t>Gestión Jurídica</t>
  </si>
  <si>
    <t>Evaluación y Control</t>
  </si>
  <si>
    <t>Control Disciplinario</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</si>
  <si>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t>
  </si>
  <si>
    <t>Fomentar y desarrollar la Gestión Investigativa de alto impacto, a través de la formulación de estrategias, programas y proyectos, a fin de aportar a la consecución de los objetivos y cumplimiento de las funciones institucionales y a los fines esenciales del estado.</t>
  </si>
  <si>
    <t>Promover la Vinculación de la Universidad Distrital Francisco José de Caldas con su Entorno social, a través de la coordinación de los programas, planes y proyectos de Extensión y Proyección Social, en articulación a la Docencia y la Investigación.</t>
  </si>
  <si>
    <t>Garantizar que la Inscripción, Selección, Ingresos, Reingresos, Transferencias, Registro y Control de la Historia Académica de los estudiantes y egresados de la Universidad, que se lleva a cabo en los Proyectos Curriculares, se realicen bajos preceptos de Equidad y Transparencia.</t>
  </si>
  <si>
    <t>Ofrecer servicios de Bienestar Universitario mediante la ejecución de programas que permitan el mejoramiento de la calidad de vida y el desarrollo integral de la comunidad Universitaria.</t>
  </si>
  <si>
    <t>Gestionar y proveer el acceso a fuentes de información académicas, investigativas y culturales de la comunidad universitaria, a través de recursos y servicios de información oportunos con el fin de apoyar la docencia, investigación y extensión de la comunidad universitaria y fortalecer los procesos misionales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</si>
  <si>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</si>
  <si>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</si>
  <si>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Atender y solucionar de manera imparcial los casos que presenten los funcionarios autorizados en la Universidad, referentes a conductas disciplinarias de funcionarios públicos.</t>
  </si>
  <si>
    <t>Facultad Ciencias y Educación - Macarena A</t>
  </si>
  <si>
    <t>Facultad Ciencias y Educación - Macarena B</t>
  </si>
  <si>
    <t>Aduanilla de Paiba</t>
  </si>
  <si>
    <t>Riesgos de Corrupción</t>
  </si>
  <si>
    <t>Todas las Sedes</t>
  </si>
  <si>
    <t xml:space="preserve">OBJETIVO DEL PROCESO  </t>
  </si>
  <si>
    <t>CONSECUENCIAS</t>
  </si>
  <si>
    <t>SEDE</t>
  </si>
  <si>
    <t>PROBABILIDAD</t>
  </si>
  <si>
    <t xml:space="preserve">IMPACTO </t>
  </si>
  <si>
    <t>VALORACIÓN DEL RIESGO</t>
  </si>
  <si>
    <t xml:space="preserve">EVALUACIÓN DEL RIESGO </t>
  </si>
  <si>
    <t>Menor - 2</t>
  </si>
  <si>
    <t>Moderado - 3</t>
  </si>
  <si>
    <t>MODERADO 4</t>
  </si>
  <si>
    <t>ALTA-IMPORTANTE 5</t>
  </si>
  <si>
    <t>MODERADO 6</t>
  </si>
  <si>
    <t>ALTA-IMPORTANTE 8</t>
  </si>
  <si>
    <t xml:space="preserve">PROCESO </t>
  </si>
  <si>
    <t>ZONA/LUGAR</t>
  </si>
  <si>
    <t>ACTIVIDADES</t>
  </si>
  <si>
    <t>¿ES RUTINARIO?</t>
  </si>
  <si>
    <t>Sí</t>
  </si>
  <si>
    <t>No</t>
  </si>
  <si>
    <t>PELIGRO</t>
  </si>
  <si>
    <t xml:space="preserve">DESCRIPCIÓN </t>
  </si>
  <si>
    <t>¿ES RUTINARIA?</t>
  </si>
  <si>
    <t>Biológico</t>
  </si>
  <si>
    <t>Físico</t>
  </si>
  <si>
    <t>Químico</t>
  </si>
  <si>
    <t>Psicosocial</t>
  </si>
  <si>
    <t>Biomecánicos</t>
  </si>
  <si>
    <t>EFECTOS POSIBLES</t>
  </si>
  <si>
    <t>FUENTE</t>
  </si>
  <si>
    <t>MEDIO</t>
  </si>
  <si>
    <t>TRABAJADOR</t>
  </si>
  <si>
    <t>CONTROLES EXISTENTES</t>
  </si>
  <si>
    <t>N.D</t>
  </si>
  <si>
    <t>N.E</t>
  </si>
  <si>
    <t>N.P (N.DxN.E)</t>
  </si>
  <si>
    <t>N.C</t>
  </si>
  <si>
    <t>N.R (N.PxN.C)</t>
  </si>
  <si>
    <t>EVALUACIÓN DEL RIESGO</t>
  </si>
  <si>
    <t>ACEPTABILIDAD DEL RIESGO</t>
  </si>
  <si>
    <t>No EXPUESTOS</t>
  </si>
  <si>
    <t>ELIMINACIÓN</t>
  </si>
  <si>
    <t>SUSTITUCIÓN</t>
  </si>
  <si>
    <t>CONTROLES DE INGENIERÍA</t>
  </si>
  <si>
    <t>CONTROLES ADMINISTRATIVOS, SEÑALIZACIÓN Y ADVERTENCIA</t>
  </si>
  <si>
    <t>EQUIPOS/EPP</t>
  </si>
  <si>
    <t>PROGRAMA</t>
  </si>
  <si>
    <t>PROCEDIMIENTO U OTROS</t>
  </si>
  <si>
    <t>GESTIÓN</t>
  </si>
  <si>
    <t>MEDIDAS DE INTERVENCIÓN (PROPUESTAS)</t>
  </si>
  <si>
    <t>Muy Alto (MA) - 10</t>
  </si>
  <si>
    <t>Alto (A) - 6</t>
  </si>
  <si>
    <t>Medio (M) - 2</t>
  </si>
  <si>
    <t>Bajo (B) - No se Asigna Valor</t>
  </si>
  <si>
    <t xml:space="preserve">Continua (EC) - 4 </t>
  </si>
  <si>
    <t>Frecuente (EF) - 3</t>
  </si>
  <si>
    <t>Ocasional (EO) - 2</t>
  </si>
  <si>
    <t>Esporádica (EE) - 1</t>
  </si>
  <si>
    <t>MUY ALTO (MA) - 40</t>
  </si>
  <si>
    <t>MUY ALTO (MA) - 24</t>
  </si>
  <si>
    <t>MUY ALTO (MA) - 30</t>
  </si>
  <si>
    <t>ALTO (A) - 20</t>
  </si>
  <si>
    <t>ALTO (A) - 10</t>
  </si>
  <si>
    <t>ALTO (A) - 18</t>
  </si>
  <si>
    <t>ALTO (A) - 12</t>
  </si>
  <si>
    <t>MEDIO (M) - 6</t>
  </si>
  <si>
    <t>MEDIO (M) - 8</t>
  </si>
  <si>
    <t>BAJO (B) - 4</t>
  </si>
  <si>
    <t>BAJO (B) - 2</t>
  </si>
  <si>
    <t>Mortal o Catastrófico (M) - 100</t>
  </si>
  <si>
    <t>Muy Grave (MG) - 60</t>
  </si>
  <si>
    <t>Grave (G) - 25</t>
  </si>
  <si>
    <t>Leve (L) - 10</t>
  </si>
  <si>
    <t>Para Todos</t>
  </si>
  <si>
    <t>PROCESO</t>
  </si>
  <si>
    <t>CONTEXTO ESTRATÉGICO</t>
  </si>
  <si>
    <t>CAUSAS</t>
  </si>
  <si>
    <t xml:space="preserve">RIESGO </t>
  </si>
  <si>
    <t>CAUSA O FUENTE</t>
  </si>
  <si>
    <t>Estratégico</t>
  </si>
  <si>
    <t>Imagen</t>
  </si>
  <si>
    <t>Operativos</t>
  </si>
  <si>
    <t>Financieros</t>
  </si>
  <si>
    <t>De cumplimiento</t>
  </si>
  <si>
    <t>De tecnología</t>
  </si>
  <si>
    <t>De corrupción</t>
  </si>
  <si>
    <t>ZONA DE RIESGO</t>
  </si>
  <si>
    <t>CONTROLES</t>
  </si>
  <si>
    <t>TIPO DE CONTROL</t>
  </si>
  <si>
    <t>Correctivo</t>
  </si>
  <si>
    <t xml:space="preserve">Preventivo </t>
  </si>
  <si>
    <t xml:space="preserve">Documentado </t>
  </si>
  <si>
    <t xml:space="preserve">Aplicación </t>
  </si>
  <si>
    <t>Efectivo</t>
  </si>
  <si>
    <t>NIVEL</t>
  </si>
  <si>
    <t>MANEJO DEL RIESGO</t>
  </si>
  <si>
    <t xml:space="preserve">Seguimiento, evaluación y mejora </t>
  </si>
  <si>
    <t>Nulo - 0</t>
  </si>
  <si>
    <t>Bajo - 5</t>
  </si>
  <si>
    <t>Medio - 10</t>
  </si>
  <si>
    <t>Medio - 15</t>
  </si>
  <si>
    <t>Medio Alto - 20</t>
  </si>
  <si>
    <t>Alto - 25</t>
  </si>
  <si>
    <t>RIESGO CONTROLADO</t>
  </si>
  <si>
    <t>Evitar (EV)</t>
  </si>
  <si>
    <t>Reducir (RE)</t>
  </si>
  <si>
    <t>Transferir (TR)</t>
  </si>
  <si>
    <t>Asumir (AS)</t>
  </si>
  <si>
    <t>PROBABILIDAD RESIDUAL</t>
  </si>
  <si>
    <t>IMPACTO RESIDUAL</t>
  </si>
  <si>
    <t>Todos los Procesos</t>
  </si>
  <si>
    <t>N/A</t>
  </si>
  <si>
    <t>Virus</t>
  </si>
  <si>
    <t>Bacterias</t>
  </si>
  <si>
    <t>Hongos</t>
  </si>
  <si>
    <t>Ricketsias</t>
  </si>
  <si>
    <t>Parásitos</t>
  </si>
  <si>
    <t>Picaduras</t>
  </si>
  <si>
    <t>Mordeduras</t>
  </si>
  <si>
    <t>Fluidos o excrementos</t>
  </si>
  <si>
    <t>BIOLÓGICO</t>
  </si>
  <si>
    <t>FÍSICO</t>
  </si>
  <si>
    <t xml:space="preserve">Ruido de impacto </t>
  </si>
  <si>
    <t xml:space="preserve">Ruido intermitente </t>
  </si>
  <si>
    <t>Ruido continuo</t>
  </si>
  <si>
    <t>Exceso de Iluminación</t>
  </si>
  <si>
    <t>Deficiencia de Iluminación</t>
  </si>
  <si>
    <t xml:space="preserve">Vibración cuerpo entero </t>
  </si>
  <si>
    <t>Vibración segmentaria</t>
  </si>
  <si>
    <t>Temperaturas extremo calor</t>
  </si>
  <si>
    <t>Temperaturas extremo frío</t>
  </si>
  <si>
    <t xml:space="preserve">Radicaciones ionizantes rayos X, </t>
  </si>
  <si>
    <t>Radicaciones ionizantes rayos gama</t>
  </si>
  <si>
    <t>Radicaciones ionizantes rayos beta</t>
  </si>
  <si>
    <t>Radicaciones ionizantes rayos alfa</t>
  </si>
  <si>
    <t>Radicaciones no ionizantes laser</t>
  </si>
  <si>
    <t>Radicaciones no ionizantes ultravioleta</t>
  </si>
  <si>
    <t>Radicaciones no ionizantes  infrarroja</t>
  </si>
  <si>
    <t xml:space="preserve">Radicaciones no ionizantes radiofrecuencia </t>
  </si>
  <si>
    <t>Radicaciones no ionizantes microondas</t>
  </si>
  <si>
    <t>QUÍMICO</t>
  </si>
  <si>
    <t>PSICOSOCIAL</t>
  </si>
  <si>
    <t>BIOMECÁNICOS</t>
  </si>
  <si>
    <t>CONDICIONES DE SEGURIDAD</t>
  </si>
  <si>
    <t>FENÓMENOS NATURALES</t>
  </si>
  <si>
    <t>Polvos orgánicos</t>
  </si>
  <si>
    <t>Polvos inorgánicos</t>
  </si>
  <si>
    <t>Fibras</t>
  </si>
  <si>
    <t xml:space="preserve">Líquidos nieblas </t>
  </si>
  <si>
    <t>Líquidos rocios</t>
  </si>
  <si>
    <t>Gases y vapores</t>
  </si>
  <si>
    <t xml:space="preserve">Humos metálicos </t>
  </si>
  <si>
    <t>Humos no metálicos</t>
  </si>
  <si>
    <t>Material particulado</t>
  </si>
  <si>
    <t xml:space="preserve">Gestión organizacional estilo de mando, </t>
  </si>
  <si>
    <t>Gestión organizacional pago</t>
  </si>
  <si>
    <t>Gestión organizacional contratación</t>
  </si>
  <si>
    <t xml:space="preserve">Gestión organizacional participación </t>
  </si>
  <si>
    <t xml:space="preserve">Gestión organizacional inducción y capacitación, </t>
  </si>
  <si>
    <t>Gestión organizacional bienestar social</t>
  </si>
  <si>
    <t>Gestión organizacional evaluación del desempeño</t>
  </si>
  <si>
    <t>Gestión organizacional manejo de cambios</t>
  </si>
  <si>
    <t>Características de la organización del trabajo (comunicación, tecnología, organización del trabajo, demandas cualitativas y cuantitativas de la labor</t>
  </si>
  <si>
    <t>Características del grupo social de trabajo relaciones</t>
  </si>
  <si>
    <t>Características del grupo social de trabajo cohesión</t>
  </si>
  <si>
    <t>Características del grupo social de trabajo calidad de interacciones</t>
  </si>
  <si>
    <t>Características del grupo social de trabajo trabajo en equipo</t>
  </si>
  <si>
    <t>Condiciones de la tarea carga mental</t>
  </si>
  <si>
    <t>Condiciones de la tarea contenido de la tarea</t>
  </si>
  <si>
    <t>Condiciones de la tarea demandas emocionales</t>
  </si>
  <si>
    <t xml:space="preserve">Condiciones de la tarea sistema de control </t>
  </si>
  <si>
    <t>Condiciones de la tarea definición de roles</t>
  </si>
  <si>
    <t>Condiciones de la tarea monotonía</t>
  </si>
  <si>
    <t xml:space="preserve">Interfase persona-tarea conocimientos, </t>
  </si>
  <si>
    <t>Interfase persona-tarea habilidades en relación con la demanda de la tarea</t>
  </si>
  <si>
    <t>Interfase persona-tarea iniciativa</t>
  </si>
  <si>
    <t>Interfase persona-tarea autonomía y reconocimiento</t>
  </si>
  <si>
    <t>Interfase persona-tarea identificación de la persona con la tarea y la organización</t>
  </si>
  <si>
    <t>Jornadas de trabajo pausas</t>
  </si>
  <si>
    <t>Jornadas de trabajo trabajo nocturno</t>
  </si>
  <si>
    <t>Jornadas de trabajo rotación</t>
  </si>
  <si>
    <t>Jornadas de trabajo horas extras</t>
  </si>
  <si>
    <t>Jornadas de trabajo descansos</t>
  </si>
  <si>
    <t>Postura prolongada</t>
  </si>
  <si>
    <t>Postura mantenida</t>
  </si>
  <si>
    <t xml:space="preserve">Postura forzada </t>
  </si>
  <si>
    <t>Postura antigravitacional</t>
  </si>
  <si>
    <t>Esfuerzo</t>
  </si>
  <si>
    <t>Movimiento repetitivo</t>
  </si>
  <si>
    <t>Manipulación manual de cargas</t>
  </si>
  <si>
    <t>Mecánico elementos o partes de máquinas</t>
  </si>
  <si>
    <t>Mecánico herramientas, Mecánico equipos</t>
  </si>
  <si>
    <t>Mecánico piezas a trabajar</t>
  </si>
  <si>
    <t>Mecánico materiales proyectados sólidos</t>
  </si>
  <si>
    <t>Mecánico materiales proyectados sólidos fluidos</t>
  </si>
  <si>
    <t>Eléctrico alta tensión</t>
  </si>
  <si>
    <t>Eléctrico baja tensión</t>
  </si>
  <si>
    <t>Eléctrico estática</t>
  </si>
  <si>
    <t xml:space="preserve">Locativo sistemas y medios de almacenamiento </t>
  </si>
  <si>
    <t>Locativo  superficies de trabajo irregulares, Locativo  superficies de trabajo deslizantes</t>
  </si>
  <si>
    <t>Locativo  superficies de trabajo con diferencias de nivel</t>
  </si>
  <si>
    <t xml:space="preserve">Locativo condiciones de orden y aseo </t>
  </si>
  <si>
    <t>Locativo caída de objetos</t>
  </si>
  <si>
    <t xml:space="preserve">Tecnológico explosión, Tecnológico fuga </t>
  </si>
  <si>
    <t>Tecnológico derrame, Tecnológico incendio</t>
  </si>
  <si>
    <t>Accidentes de tránsito</t>
  </si>
  <si>
    <t xml:space="preserve">Públicos robos, atracos, asaltos, </t>
  </si>
  <si>
    <t>Públicos atentados</t>
  </si>
  <si>
    <t>Públicos de orden público</t>
  </si>
  <si>
    <t>Trabajo en alturas</t>
  </si>
  <si>
    <t>Espacios confinados</t>
  </si>
  <si>
    <t>Sismo</t>
  </si>
  <si>
    <t>Terremoto</t>
  </si>
  <si>
    <t>Vendaval</t>
  </si>
  <si>
    <t>Inundación</t>
  </si>
  <si>
    <t>Derrumbe</t>
  </si>
  <si>
    <t>Precipitaciones (lluvias, granizadas, heladas)</t>
  </si>
  <si>
    <t>Condiciones_de_Seguridad</t>
  </si>
  <si>
    <t>Fenómenos_Naturales</t>
  </si>
  <si>
    <t>Muy probable - 5</t>
  </si>
  <si>
    <t>Altamente probable - 4</t>
  </si>
  <si>
    <t>Probable - 3</t>
  </si>
  <si>
    <t>Posible - 2</t>
  </si>
  <si>
    <t>Poco probable - 1</t>
  </si>
  <si>
    <t>Incendio</t>
  </si>
  <si>
    <t>Explosión</t>
  </si>
  <si>
    <t>Accidentes ocupacionales</t>
  </si>
  <si>
    <t>FACTOR DE RIESGO</t>
  </si>
  <si>
    <t>OBJETIVO</t>
  </si>
  <si>
    <t>ENTORNO HUMANO</t>
  </si>
  <si>
    <t>CANTIDAD</t>
  </si>
  <si>
    <t>PELIGROSIDAD</t>
  </si>
  <si>
    <t>EXTENSIÓN</t>
  </si>
  <si>
    <t>POBLACIÓN AFECTADA</t>
  </si>
  <si>
    <t>VALOR</t>
  </si>
  <si>
    <t>CONSECUENCIA</t>
  </si>
  <si>
    <t>RIESGO AMBIENTAL</t>
  </si>
  <si>
    <t>Muy alta - 4</t>
  </si>
  <si>
    <t>Muy peligrosa - 4</t>
  </si>
  <si>
    <t>Muy extenso - 4</t>
  </si>
  <si>
    <t>Muy alto - 4</t>
  </si>
  <si>
    <t>Alta - 3</t>
  </si>
  <si>
    <t>Peligrosa - 3</t>
  </si>
  <si>
    <t>Extenso - 3</t>
  </si>
  <si>
    <t>Alto - 3</t>
  </si>
  <si>
    <t>Poca - 2</t>
  </si>
  <si>
    <t>Poco peligrosa - 2</t>
  </si>
  <si>
    <t>Poco extenso (Emplazamiento) - 2</t>
  </si>
  <si>
    <t>Poco - 2</t>
  </si>
  <si>
    <t>Muy poca - 1</t>
  </si>
  <si>
    <t>No peligrosa - 1</t>
  </si>
  <si>
    <t>Puntual (Área afectada) - 1</t>
  </si>
  <si>
    <t>Muy poco - 1</t>
  </si>
  <si>
    <t>Sede Administrativa</t>
  </si>
  <si>
    <t>Facultad Ingeniería</t>
  </si>
  <si>
    <t>Facultad de Medio Ambiente y Recursos Naturales - Vivero</t>
  </si>
  <si>
    <t>Facultad  Tecnológica</t>
  </si>
  <si>
    <t>Facultad de Artes ASAB</t>
  </si>
  <si>
    <t>Facultad de Artes ASAB - Sótanos Jimenez</t>
  </si>
  <si>
    <t>Academia Luis A. Calvo - ALAC</t>
  </si>
  <si>
    <t>Posgrados de Ciencias y Educación</t>
  </si>
  <si>
    <t>Sede Deportiva Calle 34</t>
  </si>
  <si>
    <t>Emisora LAUD 90.4</t>
  </si>
  <si>
    <t>ILUD - Calle 54</t>
  </si>
  <si>
    <t>ILUD - San Luis</t>
  </si>
  <si>
    <t>ILUD - UGI</t>
  </si>
  <si>
    <t>Sede PORVENIR</t>
  </si>
  <si>
    <t>Sede IDEXUD</t>
  </si>
  <si>
    <t>Sede B "Thomas Jefferson"</t>
  </si>
  <si>
    <t>Sede Calle 42 No. 8A-80</t>
  </si>
  <si>
    <t>Sede Sección Publicaciones y Unidad de Extensión Facultad de Ciencias</t>
  </si>
  <si>
    <t>ENTORNO NATURAL</t>
  </si>
  <si>
    <t>ENTORNO SOCIOECONOMICO</t>
  </si>
  <si>
    <t>CUALIFICACIÓN DEL RIESGO AMBIENTAL</t>
  </si>
  <si>
    <t>NIVEL DE RIESGO 1 (4000 - 2400)</t>
  </si>
  <si>
    <t>NIVEL DE RIESGO 1 (2400- 1440)</t>
  </si>
  <si>
    <t>NIVEL DE RIESGO 1 (2000 - 1200)</t>
  </si>
  <si>
    <t>NIVEL DE RIESGO 1 (1200 - 600)</t>
  </si>
  <si>
    <t>NIVEL DE RIESGO 1 (1000 - 600)</t>
  </si>
  <si>
    <t>NIVEL DE RIESGO 1 (800 - 600)</t>
  </si>
  <si>
    <t>NIVEL DE RIESGO 2 (500 - 250)</t>
  </si>
  <si>
    <t>NIVEL DE RIESGO 2 (480 - 360)</t>
  </si>
  <si>
    <t>NIVEL DE RIESGO 2 (400-240)</t>
  </si>
  <si>
    <t>NIVEL DE RIESGO 2 (400 - 200)</t>
  </si>
  <si>
    <t>NIVEL DE RIESGO 2 (200)</t>
  </si>
  <si>
    <t>NIVEL DE RIESGO 2 (200 - 150)</t>
  </si>
  <si>
    <t>NIVEL DE RIESGO 3 (120)</t>
  </si>
  <si>
    <t>NIVEL DE RIESGO 3 (100)</t>
  </si>
  <si>
    <t>NIVEL DE RIESGO 3 (100 - 50)</t>
  </si>
  <si>
    <t>NIVEL DE RIESGO 3 (80 - 60)</t>
  </si>
  <si>
    <t>NIVEL DE RIESGO 3 (40)</t>
  </si>
  <si>
    <t>NIVEL DE RIESGO 4 (20)</t>
  </si>
  <si>
    <t>Interno</t>
  </si>
  <si>
    <t>Externo</t>
  </si>
  <si>
    <t>TIPO DE RIESGO</t>
  </si>
  <si>
    <t>ACTIVO DE INFORMACIÓN</t>
  </si>
  <si>
    <t>AMENAZA (RIESGO)</t>
  </si>
  <si>
    <t>VULNERABILIDAD (CAUSAS)</t>
  </si>
  <si>
    <t>ACCIONES DE CONTROL Y/O MEJORA</t>
  </si>
  <si>
    <t>METAS</t>
  </si>
  <si>
    <t>FECHA DE INICIO</t>
  </si>
  <si>
    <t>FECHA DE FINALIZACIÒN</t>
  </si>
  <si>
    <t>RESPONSABLE</t>
  </si>
  <si>
    <t>MODERADO 3</t>
  </si>
  <si>
    <t>ALTA - IMPORTANTE 5</t>
  </si>
  <si>
    <t>BAJO - TRIVIAL 1</t>
  </si>
  <si>
    <t>BAJO - TRIVIAL 2</t>
  </si>
  <si>
    <t>BAJO - TRIVIAL 3</t>
  </si>
  <si>
    <t>BAJO - ACEPTABLE 2</t>
  </si>
  <si>
    <t>BAJO - ACEPTABLE 4</t>
  </si>
  <si>
    <t>ALTA - IMPORTANTE 8</t>
  </si>
  <si>
    <t>ALTA - IMPORTANTE 10</t>
  </si>
  <si>
    <t>ALTA - IMPORTANTE 9</t>
  </si>
  <si>
    <t>ALTA - IMPORTANTE 12</t>
  </si>
  <si>
    <t>CATASTRÓFICO – INACEPTABLE 15</t>
  </si>
  <si>
    <t>ALTA-IMPORTANTE 4</t>
  </si>
  <si>
    <t>CATASTRÓFICO – INACEPTABLE 10</t>
  </si>
  <si>
    <t>CATASTRÓFICO – INACEPTABLE 16</t>
  </si>
  <si>
    <t>CATASTRÓFICO – INACEPTABLE 12</t>
  </si>
  <si>
    <t>CATASTRÓFICO – INACEPTABLE 20</t>
  </si>
  <si>
    <t>CATASTRÓFICO – INACEPTABLE 25</t>
  </si>
  <si>
    <t>Raro - 1</t>
  </si>
  <si>
    <t>Improbable - 2</t>
  </si>
  <si>
    <t>Posible - 3</t>
  </si>
  <si>
    <t>Probable - 4</t>
  </si>
  <si>
    <t>Insignificante - 1</t>
  </si>
  <si>
    <t>Seguro - 5</t>
  </si>
  <si>
    <t>Mayor - 4</t>
  </si>
  <si>
    <t>Catastrófico - 5</t>
  </si>
  <si>
    <t>EVALUACIÓN DE CONTROLES</t>
  </si>
  <si>
    <t>ACCIONES DE CONTROL RESIDUALES</t>
  </si>
  <si>
    <t>ZONA DE RIESGO RESIDUAL</t>
  </si>
  <si>
    <t>RIESGO LEVE 3</t>
  </si>
  <si>
    <t>RIESGO LEVE 6</t>
  </si>
  <si>
    <t>RIESGO LEVE 9</t>
  </si>
  <si>
    <t>RIESGO LEVE 12</t>
  </si>
  <si>
    <t>RIESGO LEVE 15</t>
  </si>
  <si>
    <t>RIESGO LEVE 4</t>
  </si>
  <si>
    <t>RIESGO LEVE 8</t>
  </si>
  <si>
    <t>RIESGO LEVE 16</t>
  </si>
  <si>
    <t>RIESGO LEVE 20</t>
  </si>
  <si>
    <t>RIESGO LEVE 5</t>
  </si>
  <si>
    <t>RIESGO LEVE 10</t>
  </si>
  <si>
    <t>RIESGO LEVE 18</t>
  </si>
  <si>
    <t>RIESGO LEVE 7</t>
  </si>
  <si>
    <t>RIESGO LEVE 14</t>
  </si>
  <si>
    <t>RIESGO LEVE 11</t>
  </si>
  <si>
    <t>RIESGO MODERADO 25</t>
  </si>
  <si>
    <t>RIESGO MODERADO 24</t>
  </si>
  <si>
    <t>RIESGO MODERADO 30</t>
  </si>
  <si>
    <t>RIESGO MODERADO 21</t>
  </si>
  <si>
    <t>RIESGO MODERADO 28</t>
  </si>
  <si>
    <t>RIESGO MODERADO 35</t>
  </si>
  <si>
    <t>RIESGO MODERADO 32</t>
  </si>
  <si>
    <t>RIESGO MODERADO 40</t>
  </si>
  <si>
    <t>RIESGO MODERADO 27</t>
  </si>
  <si>
    <t>RIESGO MODERADO 36</t>
  </si>
  <si>
    <t>RIESGO MODERADO 22</t>
  </si>
  <si>
    <t>RIESGO MODERADO 33</t>
  </si>
  <si>
    <t>RIESGO SIGNIFICATIVO 44</t>
  </si>
  <si>
    <t>RIESGO SIGNIFICATIVO 48</t>
  </si>
  <si>
    <t>RIESGO SIGNIFICATIVO 45</t>
  </si>
  <si>
    <t>RIESGO SIGNIFICATIVO 50</t>
  </si>
  <si>
    <t>RIESGO SIGNIFICATIVO 55</t>
  </si>
  <si>
    <t>RIESGO SIGNIFICATIVO 60</t>
  </si>
  <si>
    <t>RIESGO</t>
  </si>
  <si>
    <t>PROBABILIDAD DE MATERIALIZACIÓN</t>
  </si>
  <si>
    <t>IMPACTO</t>
  </si>
  <si>
    <t xml:space="preserve">ANÁLISIS </t>
  </si>
  <si>
    <t>MEDIDAS DE MITIGACIÓN</t>
  </si>
  <si>
    <t>SEGUIMIENTO</t>
  </si>
  <si>
    <t>VALORACIÓN</t>
  </si>
  <si>
    <t>ADMINISTRACIÓN DEL RIESGO</t>
  </si>
  <si>
    <t>ACCIONES</t>
  </si>
  <si>
    <t>INDICADOR</t>
  </si>
  <si>
    <t>Casi Seguro</t>
  </si>
  <si>
    <t xml:space="preserve">Posible </t>
  </si>
  <si>
    <t>Único</t>
  </si>
  <si>
    <t>ILUD - Calle 23</t>
  </si>
  <si>
    <t>XXX</t>
  </si>
  <si>
    <t>Manipulación de reactivos químicos (prácticas de laboratorio)</t>
  </si>
  <si>
    <t>Operación de sub estación eléctrica</t>
  </si>
  <si>
    <t>Mantenimiento de sub estación eléctrica</t>
  </si>
  <si>
    <t>Operación de equipos eléctricos y electrónicos (laboratorios)</t>
  </si>
  <si>
    <t>Operación del circuito eléctrico</t>
  </si>
  <si>
    <t>Protestas estudiantiles</t>
  </si>
  <si>
    <t>Operación de estufa de gas propano</t>
  </si>
  <si>
    <t>Manipulación de Hornos para cerámica</t>
  </si>
  <si>
    <t>Manipulación de pipetas de gas propano</t>
  </si>
  <si>
    <t>Mantenimiento de aire acondicionado</t>
  </si>
  <si>
    <t>Operación de aire acondicionado</t>
  </si>
  <si>
    <t>Mantenimiento de equipos (derrames accidentales)</t>
  </si>
  <si>
    <t>Centro de acopio para almacenamiento de residuos</t>
  </si>
  <si>
    <t>Operación de la planta eléctrica</t>
  </si>
  <si>
    <t>Operación de estufa de gas natural</t>
  </si>
  <si>
    <t>Práctica académica (transformadores usados)</t>
  </si>
  <si>
    <t>Almacenamiento de reactivos químicos</t>
  </si>
  <si>
    <t>Almacenamiento de residuos químicos</t>
  </si>
  <si>
    <t>Manipulación de estufas (apoyo alimentario)</t>
  </si>
  <si>
    <t>Operación de equipos con gas natural y gas propano</t>
  </si>
  <si>
    <t>Manipulación y mezcla de reactivos químicos</t>
  </si>
  <si>
    <t>Manipulación de residuos químicos</t>
  </si>
  <si>
    <t>Operación de tanque de gas.</t>
  </si>
  <si>
    <t>Almacenamiento de pipetas en cuarto de gas.</t>
  </si>
  <si>
    <t>Almacenamiento de maderas</t>
  </si>
  <si>
    <t>Otras</t>
  </si>
  <si>
    <t xml:space="preserve">PROBABILIDAD </t>
  </si>
  <si>
    <t>TOTAL NIVEL</t>
  </si>
  <si>
    <t>CALIFICACIÓN DEL CONTROL</t>
  </si>
  <si>
    <t>CALIFICACIÓN</t>
  </si>
  <si>
    <t>CRITERIOS</t>
  </si>
  <si>
    <t>EVALUACIÓN  DEL RIESGO</t>
  </si>
  <si>
    <t>CUADRANTES A DISMINUIR EN LA PROBABILIDAD</t>
  </si>
  <si>
    <t>CUADRANTES A DISMINUIR EN EL IMPACTO</t>
  </si>
  <si>
    <t>75% - 100%</t>
  </si>
  <si>
    <t>50 % - 75%</t>
  </si>
  <si>
    <t>50% - 25%</t>
  </si>
  <si>
    <t>25% - 0%</t>
  </si>
  <si>
    <t>Los controles son efectivos y están documentados.</t>
  </si>
  <si>
    <t>Pasa a dos Casillas inferior (el desplazamiento depende de sí el control afecta el impacto o la probabilidad).</t>
  </si>
  <si>
    <t>Se mantiene el resultado de la evaluación antes de tratamiento.</t>
  </si>
  <si>
    <t>Se mantiene el resultado de la evaluación antes del tratamiento.</t>
  </si>
  <si>
    <t>No existen controles.</t>
  </si>
  <si>
    <t>Los controles existen , no son efectivos.</t>
  </si>
  <si>
    <t>Los controles existen, son efectivos pero no están documentados.</t>
  </si>
  <si>
    <t>Cambia el resultado a una casilla inferior de la matriz de evaluación antes del tratamiento (el desplazamiento depende de sí el control afecta el impacto o la probabilidad ).</t>
  </si>
  <si>
    <t>DEPENDIENDO SI EL CONTROL AFECTA A LA PROBABILIDAD O AL IMPACTO SE DESPLAZA EN LA TABLA DE CALIFICACION:
LOS CONTROLES PREVENTIVOS AFECTAN LA PROBABILIDAD MIENTRAS QUE LOS CORRECTIVOS AFECTAN EL IMPACTO.</t>
  </si>
  <si>
    <t>CRITERIOS DE CALIFICACIÓN</t>
  </si>
  <si>
    <t>NULO</t>
  </si>
  <si>
    <t>BAJO</t>
  </si>
  <si>
    <t>MEDIO BAJO</t>
  </si>
  <si>
    <t>MEDIO ALTO</t>
  </si>
  <si>
    <t>ALTO</t>
  </si>
  <si>
    <t>(1-5)</t>
  </si>
  <si>
    <t>(6-15)</t>
  </si>
  <si>
    <t>(16-20)</t>
  </si>
  <si>
    <t>(21-25)</t>
  </si>
  <si>
    <t>ESCALAS DE CALIFICACIÓN</t>
  </si>
  <si>
    <t>Nivel de Documentación</t>
  </si>
  <si>
    <t>Nivel de Aplicación del Control</t>
  </si>
  <si>
    <t>Nivel de Efectividad</t>
  </si>
  <si>
    <t>Nivel de Seguimiento, Evaluación y Mejora</t>
  </si>
  <si>
    <t>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t>
  </si>
  <si>
    <t>Recibir, radicar y tramitar las acciones ciudadanas (petición, queja, reclamo, derecho de petición, denuncia, sugerencia, solicitud de información o consulta) que la ciudadanía formule en el ejercicio del control social, relacionadas con el cumplimiento de la misión de la entidad, los servicios y el funcionamiento de la Universidad, siempre propendiendo garantizar la respuesta oportuna a la ciudadanía.</t>
  </si>
  <si>
    <t>Gestionar los sistemas de informacion y las telecomunicaciones para asegurar el acceso, disponibilidad, confiabilidad, confidencialidad de los activos de información a través de la infraestructura y las soluciones Informaticas en el marco de la normatividad vigente aplicable, como apoyo a los procesos misionales de la Universidad.</t>
  </si>
  <si>
    <t>Garantizar la correcta planeación, manejo, control, organización y funcionamiento de la gestión documental y la administración de las diferentes unidades documentales de la Universidad Distrital, de forma logíca de acuerdo con la naturaleza y fines de la Universidad, cumpliendo con los estándares para el tratamiento de los documentos y la legislación vigente, para proteger el patrimonio documental, preservar los archivos en las mejores condiciones de acceso y seguridad, y asegurar la disponibilidad a la academia, la comunidad en general y del mejoramiento institucional.</t>
  </si>
  <si>
    <t>Garantizar a través de su gestión los servicios relacionados con administración de bienes, infraestructura, planta física, mantenimiento, compras,iinventarios,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</si>
  <si>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viegente; garantizando la transparencia y sostenibilidad financiera de acuerdo a los lineamientos establecidos en el contexto estratégico y misional de la institución.</t>
  </si>
  <si>
    <t>Gestionar de manera transparente y eficáz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</si>
  <si>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ELABORÓ</t>
  </si>
  <si>
    <r>
      <t>Nombre:</t>
    </r>
    <r>
      <rPr>
        <sz val="11"/>
        <color theme="1"/>
        <rFont val="Arial"/>
        <family val="2"/>
      </rPr>
      <t xml:space="preserve">
</t>
    </r>
    <r>
      <rPr>
        <b/>
        <sz val="11"/>
        <color theme="1"/>
        <rFont val="Arial"/>
        <family val="2"/>
      </rPr>
      <t xml:space="preserve">Cargo: </t>
    </r>
    <r>
      <rPr>
        <sz val="11"/>
        <color theme="1"/>
        <rFont val="Arial"/>
        <family val="2"/>
      </rPr>
      <t xml:space="preserve">
</t>
    </r>
    <r>
      <rPr>
        <b/>
        <sz val="11"/>
        <color theme="1"/>
        <rFont val="Arial"/>
        <family val="2"/>
      </rPr>
      <t>Fecha:</t>
    </r>
    <r>
      <rPr>
        <sz val="11"/>
        <color theme="1"/>
        <rFont val="Arial"/>
        <family val="2"/>
      </rPr>
      <t xml:space="preserve"> </t>
    </r>
  </si>
  <si>
    <t>Nombre:
Cargo: 
Fecha:</t>
  </si>
  <si>
    <t>Evitar</t>
  </si>
  <si>
    <t>Reducir</t>
  </si>
  <si>
    <t>REVISÓ</t>
  </si>
  <si>
    <t>APROBÓ</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</si>
  <si>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</si>
  <si>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MAPA INTEGRAL DE RIESGOS</t>
  </si>
  <si>
    <t>Código: GI-MG-001-FR-014</t>
  </si>
  <si>
    <t>Fecha de Aprobación: 29/10/2015</t>
  </si>
  <si>
    <t>Equipos y/o materiales en mal estado</t>
  </si>
  <si>
    <t>Mantenimientos preventivos</t>
  </si>
  <si>
    <t>Planificación de disponibilidad de las salas</t>
  </si>
  <si>
    <t>Fallas en la prestación de servicio a nivel tecnológico y espacios físicos</t>
  </si>
  <si>
    <t>Fallas en la prestación de servicio a nivel de personal, materiales y equipos.</t>
  </si>
  <si>
    <t>Equipos en mantenimiento a la hora de realizar la práctica.</t>
  </si>
  <si>
    <t>Stock de seguridad para materiales</t>
  </si>
  <si>
    <t>Desconocimiento de los procedimientos y formatos asignados al proceso</t>
  </si>
  <si>
    <t>Larga duración de equipos en mantenimiento</t>
  </si>
  <si>
    <t>Daños o fallas en las redes eléctricas</t>
  </si>
  <si>
    <t>Déficit de personal para la prestación del servicio</t>
  </si>
  <si>
    <t>Brindar un servicio inadecuado e ineficente debido a la falta de apoyo tecnológico y espacios físicos dentro de la Universidad.</t>
  </si>
  <si>
    <t>Brindar un servicio inadecuado e ineficiente debido a la ausencia de personal o falta de capacitación del mismo, falta o daño de materiales y equipos.</t>
  </si>
  <si>
    <t>Daños o fallas en la red que permite el acceso a internet</t>
  </si>
  <si>
    <t>Infraestructura inadecuada para prestar el servicio</t>
  </si>
  <si>
    <t>Incumplimiento de los reglamentos que rigen los laboratorios</t>
  </si>
  <si>
    <t>Falta de socialización de la normatividad</t>
  </si>
  <si>
    <t>Ejecución inadecuada de los procedimientos por parte del personal</t>
  </si>
  <si>
    <t>Desconocimiento del manejo de software y maquinaria</t>
  </si>
  <si>
    <t>Impedimento para desarrollar las clases y prácticas libres.</t>
  </si>
  <si>
    <t>Quejas y reclamos por parte de la comunidad universitaria.</t>
  </si>
  <si>
    <t>Investigaciones disciplinarias.</t>
  </si>
  <si>
    <t>Perjuicio a la salud e integridad física de las personas que hacen uso del laboratorio.</t>
  </si>
  <si>
    <t>Manejo inadecuado de los equipos y espacios físicos.</t>
  </si>
  <si>
    <t>Existencia de  plantas eléctricas</t>
  </si>
  <si>
    <t>Mantenimientos correctivos</t>
  </si>
  <si>
    <t>Capacitaciones para el personal</t>
  </si>
  <si>
    <t>Socialización de la normatividad y de los procedimientos</t>
  </si>
  <si>
    <t>Documentación de los procedimientos y normatividad</t>
  </si>
  <si>
    <t>Incumplimiento de los reglamentos que rigen los procedimientos de Gestión de Laboratorios.</t>
  </si>
  <si>
    <t>Negligencia y omisión de los procedimientos por parte de los funcionarios.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</si>
</sst>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4"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b/>
      <sz val="11"/>
      <color theme="1"/>
      <name val="Arial"/>
      <family val="2"/>
    </font>
    <font>
      <b/>
      <sz val="11"/>
      <color theme="0"/>
      <name val="Arial"/>
      <family val="2"/>
    </font>
    <font>
      <sz val="11"/>
      <name val="Arial"/>
      <family val="2"/>
    </font>
    <font>
      <b/>
      <sz val="8"/>
      <name val="Arial"/>
      <family val="2"/>
    </font>
    <font>
      <sz val="8"/>
      <color theme="1"/>
      <name val="Arial"/>
      <family val="2"/>
    </font>
    <font>
      <sz val="8"/>
      <color theme="0"/>
      <name val="Arial"/>
      <family val="2"/>
    </font>
    <font>
      <sz val="9"/>
      <color indexed="81"/>
      <name val="Tahoma"/>
      <family val="2"/>
    </font>
    <font>
      <b/>
      <sz val="9"/>
      <color indexed="81"/>
      <name val="Tahoma"/>
      <family val="2"/>
    </font>
    <font>
      <b/>
      <sz val="11"/>
      <name val="Arial"/>
      <family val="2"/>
    </font>
  </fonts>
  <fills count="14">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rgb="FF00206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267">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xf>
    <xf numFmtId="0" fontId="3" fillId="0" borderId="1" xfId="0" applyFont="1" applyBorder="1" applyAlignment="1">
      <alignment vertical="center" wrapText="1"/>
    </xf>
    <xf numFmtId="0" fontId="2" fillId="0" borderId="1" xfId="0" applyFont="1" applyBorder="1"/>
    <xf numFmtId="0" fontId="2" fillId="0" borderId="1" xfId="0" applyFont="1" applyBorder="1" applyAlignment="1">
      <alignment horizontal="center"/>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10"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0" xfId="0"/>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horizontal="left"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wrapText="1"/>
    </xf>
    <xf numFmtId="0" fontId="2" fillId="0" borderId="1" xfId="0" applyFont="1" applyBorder="1" applyAlignment="1"/>
    <xf numFmtId="0" fontId="2" fillId="0" borderId="0" xfId="0" applyFont="1" applyAlignment="1"/>
    <xf numFmtId="0" fontId="2" fillId="0" borderId="8" xfId="0" applyFont="1" applyBorder="1"/>
    <xf numFmtId="0" fontId="2" fillId="0" borderId="5"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5" fillId="0" borderId="0" xfId="0" applyFont="1" applyAlignment="1">
      <alignment horizontal="center" vertical="center"/>
    </xf>
    <xf numFmtId="0" fontId="8" fillId="0" borderId="0" xfId="2" applyFont="1" applyFill="1" applyBorder="1" applyAlignment="1">
      <alignment horizontal="center" vertical="center" wrapText="1"/>
    </xf>
    <xf numFmtId="0" fontId="7" fillId="0" borderId="0" xfId="0" applyFont="1"/>
    <xf numFmtId="0" fontId="7" fillId="0" borderId="0"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3" fillId="0" borderId="1" xfId="2" applyFont="1" applyFill="1" applyBorder="1" applyAlignment="1">
      <alignment horizontal="center" vertical="center"/>
    </xf>
    <xf numFmtId="0" fontId="13" fillId="0" borderId="1" xfId="2" applyFont="1" applyBorder="1" applyAlignment="1">
      <alignment horizontal="center" vertical="center"/>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wrapText="1"/>
    </xf>
    <xf numFmtId="0" fontId="6" fillId="3" borderId="15"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13" borderId="15" xfId="0" applyFont="1" applyFill="1" applyBorder="1" applyAlignment="1" applyProtection="1">
      <alignment horizontal="center" vertical="center" wrapText="1"/>
    </xf>
    <xf numFmtId="0" fontId="7" fillId="0"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2" fillId="0" borderId="0" xfId="0" applyFont="1" applyAlignment="1" applyProtection="1">
      <alignment vertical="center"/>
    </xf>
    <xf numFmtId="9" fontId="2" fillId="0" borderId="0" xfId="3" applyFont="1" applyAlignment="1" applyProtection="1">
      <alignment vertical="center"/>
    </xf>
    <xf numFmtId="0" fontId="2" fillId="0" borderId="0" xfId="0" applyFont="1" applyAlignment="1" applyProtection="1">
      <alignment horizontal="center" vertical="center"/>
    </xf>
    <xf numFmtId="0" fontId="6" fillId="2" borderId="15" xfId="0" applyFont="1" applyFill="1" applyBorder="1" applyAlignment="1" applyProtection="1">
      <alignment horizontal="center" vertical="center"/>
    </xf>
    <xf numFmtId="9" fontId="6" fillId="2" borderId="15" xfId="3" applyFont="1" applyFill="1" applyBorder="1" applyAlignment="1" applyProtection="1">
      <alignment horizontal="center" vertical="center"/>
    </xf>
    <xf numFmtId="9" fontId="2" fillId="0" borderId="10" xfId="3" applyFont="1" applyBorder="1" applyAlignment="1" applyProtection="1">
      <alignment horizontal="center" vertical="center" wrapText="1"/>
    </xf>
    <xf numFmtId="0" fontId="2" fillId="0" borderId="0" xfId="0" applyFont="1" applyAlignment="1" applyProtection="1">
      <alignment horizontal="center" vertical="center" wrapText="1"/>
    </xf>
    <xf numFmtId="9" fontId="2" fillId="0" borderId="1" xfId="3" applyFont="1" applyBorder="1" applyAlignment="1" applyProtection="1">
      <alignment horizontal="center" vertical="center" wrapText="1"/>
    </xf>
    <xf numFmtId="9" fontId="2" fillId="0" borderId="15" xfId="3" applyFont="1" applyBorder="1" applyAlignment="1" applyProtection="1">
      <alignment horizontal="center" vertical="center" wrapText="1"/>
    </xf>
    <xf numFmtId="0" fontId="13" fillId="0" borderId="15"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0" xfId="0" applyFont="1" applyBorder="1" applyAlignment="1" applyProtection="1">
      <alignment horizontal="center" vertical="center"/>
    </xf>
    <xf numFmtId="0" fontId="6" fillId="8" borderId="10" xfId="0" applyFont="1" applyFill="1" applyBorder="1" applyAlignment="1" applyProtection="1">
      <alignment horizontal="center" vertical="center"/>
    </xf>
    <xf numFmtId="0" fontId="6" fillId="0" borderId="0" xfId="0" applyFont="1" applyAlignment="1" applyProtection="1">
      <alignment vertical="center"/>
    </xf>
    <xf numFmtId="0" fontId="2" fillId="0" borderId="32" xfId="0" applyFont="1" applyBorder="1" applyAlignment="1" applyProtection="1">
      <alignment horizontal="center" vertical="center" wrapText="1"/>
    </xf>
    <xf numFmtId="0" fontId="2" fillId="0" borderId="0" xfId="0" applyFont="1" applyAlignment="1" applyProtection="1">
      <alignment vertical="center" wrapText="1"/>
    </xf>
    <xf numFmtId="0" fontId="6" fillId="8" borderId="10" xfId="0" applyFont="1" applyFill="1" applyBorder="1" applyAlignment="1" applyProtection="1">
      <alignment horizontal="center" vertical="center" wrapText="1"/>
    </xf>
    <xf numFmtId="9" fontId="2" fillId="0" borderId="0" xfId="0" applyNumberFormat="1" applyFont="1" applyAlignment="1" applyProtection="1">
      <alignment vertical="center"/>
    </xf>
    <xf numFmtId="0" fontId="6" fillId="12" borderId="15" xfId="0" applyFont="1" applyFill="1" applyBorder="1" applyAlignment="1" applyProtection="1">
      <alignment horizontal="center" vertical="center"/>
    </xf>
    <xf numFmtId="9" fontId="6" fillId="12" borderId="15" xfId="0" applyNumberFormat="1" applyFont="1" applyFill="1" applyBorder="1" applyAlignment="1" applyProtection="1">
      <alignment horizontal="center" vertical="center" wrapText="1"/>
    </xf>
    <xf numFmtId="9" fontId="6" fillId="12" borderId="15" xfId="3" applyFont="1" applyFill="1" applyBorder="1" applyAlignment="1" applyProtection="1">
      <alignment horizontal="center" vertical="center"/>
    </xf>
    <xf numFmtId="9" fontId="2" fillId="0" borderId="4"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protection locked="0"/>
    </xf>
    <xf numFmtId="0" fontId="2" fillId="0" borderId="1" xfId="0" applyFont="1" applyBorder="1" applyAlignment="1" applyProtection="1">
      <alignment horizontal="justify" vertical="center" wrapText="1"/>
      <protection locked="0"/>
    </xf>
    <xf numFmtId="0" fontId="2" fillId="0" borderId="15"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9" fontId="2" fillId="0" borderId="1" xfId="3" applyFont="1" applyBorder="1" applyAlignment="1" applyProtection="1">
      <alignment horizontal="center" vertical="center" wrapText="1"/>
    </xf>
    <xf numFmtId="9" fontId="2" fillId="0" borderId="15" xfId="3" applyFont="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3" borderId="1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5" xfId="0" applyFont="1" applyFill="1" applyBorder="1" applyAlignment="1">
      <alignment horizontal="center" vertical="center"/>
    </xf>
    <xf numFmtId="0" fontId="6" fillId="8" borderId="10" xfId="0" applyFont="1" applyFill="1" applyBorder="1" applyAlignment="1" applyProtection="1">
      <alignment horizontal="center" vertical="center"/>
    </xf>
    <xf numFmtId="0" fontId="6" fillId="8" borderId="11" xfId="0"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6" fillId="8" borderId="9" xfId="0" applyFont="1" applyFill="1" applyBorder="1" applyAlignment="1" applyProtection="1">
      <alignment horizontal="center" vertical="center"/>
    </xf>
    <xf numFmtId="0" fontId="6" fillId="8" borderId="1" xfId="0" applyFont="1" applyFill="1" applyBorder="1" applyAlignment="1" applyProtection="1">
      <alignment horizontal="center" vertical="center"/>
    </xf>
    <xf numFmtId="0" fontId="6" fillId="8" borderId="15" xfId="0" applyFont="1" applyFill="1" applyBorder="1" applyAlignment="1" applyProtection="1">
      <alignment horizontal="center" vertical="center"/>
    </xf>
    <xf numFmtId="0" fontId="6" fillId="8" borderId="12" xfId="0" applyFont="1" applyFill="1" applyBorder="1" applyAlignment="1" applyProtection="1">
      <alignment horizontal="center" vertical="center"/>
    </xf>
    <xf numFmtId="0" fontId="6" fillId="8" borderId="14" xfId="0" applyFont="1" applyFill="1" applyBorder="1" applyAlignment="1" applyProtection="1">
      <alignment horizontal="center" vertical="center"/>
    </xf>
    <xf numFmtId="0" fontId="6" fillId="8" borderId="1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13"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2" borderId="10" xfId="0" applyFont="1" applyFill="1" applyBorder="1" applyAlignment="1" applyProtection="1">
      <alignment horizontal="center" vertical="center"/>
    </xf>
    <xf numFmtId="0" fontId="6" fillId="12" borderId="11" xfId="0" applyFont="1" applyFill="1" applyBorder="1" applyAlignment="1" applyProtection="1">
      <alignment horizontal="center" vertical="center"/>
    </xf>
    <xf numFmtId="0" fontId="2" fillId="0" borderId="2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9" fontId="2" fillId="0" borderId="24" xfId="3" applyNumberFormat="1" applyFont="1" applyBorder="1" applyAlignment="1" applyProtection="1">
      <alignment horizontal="center" vertical="center" wrapText="1"/>
    </xf>
    <xf numFmtId="9" fontId="2" fillId="0" borderId="3" xfId="3" applyNumberFormat="1" applyFont="1" applyBorder="1" applyAlignment="1" applyProtection="1">
      <alignment horizontal="center" vertical="center" wrapText="1"/>
    </xf>
    <xf numFmtId="9" fontId="2" fillId="0" borderId="36" xfId="3" applyNumberFormat="1" applyFont="1" applyBorder="1" applyAlignment="1" applyProtection="1">
      <alignment horizontal="center" vertical="center" wrapText="1"/>
    </xf>
    <xf numFmtId="9" fontId="2" fillId="0" borderId="24" xfId="3" applyFont="1" applyBorder="1" applyAlignment="1" applyProtection="1">
      <alignment horizontal="center" vertical="center" wrapText="1"/>
    </xf>
    <xf numFmtId="9" fontId="2" fillId="0" borderId="3"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6" fillId="12" borderId="1" xfId="0" applyFont="1" applyFill="1" applyBorder="1" applyAlignment="1" applyProtection="1">
      <alignment horizontal="center" vertical="center"/>
    </xf>
    <xf numFmtId="0" fontId="6" fillId="12" borderId="15" xfId="0" applyFont="1" applyFill="1" applyBorder="1" applyAlignment="1" applyProtection="1">
      <alignment horizontal="center" vertical="center"/>
    </xf>
    <xf numFmtId="0" fontId="6" fillId="12" borderId="10"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1" xfId="0" applyFont="1" applyFill="1" applyBorder="1" applyAlignment="1" applyProtection="1">
      <alignment horizontal="center" vertical="center" wrapText="1"/>
    </xf>
    <xf numFmtId="0" fontId="6" fillId="12" borderId="13"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3" borderId="9"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 xfId="0" applyFont="1" applyFill="1" applyBorder="1" applyAlignment="1" applyProtection="1">
      <alignment horizontal="center" vertical="center" wrapText="1"/>
    </xf>
    <xf numFmtId="0" fontId="6" fillId="13" borderId="15" xfId="0" applyFont="1" applyFill="1" applyBorder="1" applyAlignment="1" applyProtection="1">
      <alignment horizontal="center" vertical="center" wrapText="1"/>
    </xf>
    <xf numFmtId="0" fontId="6" fillId="13" borderId="13"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13" borderId="1"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10" xfId="0" applyFont="1" applyFill="1" applyBorder="1" applyAlignment="1">
      <alignment horizontal="center" vertical="center" wrapText="1"/>
    </xf>
    <xf numFmtId="0" fontId="6" fillId="13" borderId="1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0"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 xfId="0" applyFont="1" applyFill="1" applyBorder="1" applyAlignment="1" applyProtection="1">
      <alignment horizontal="center" wrapText="1"/>
    </xf>
    <xf numFmtId="0" fontId="3" fillId="0" borderId="7" xfId="0" applyFont="1" applyBorder="1" applyAlignment="1">
      <alignment horizontal="center" vertical="center"/>
    </xf>
    <xf numFmtId="0" fontId="7" fillId="0" borderId="1" xfId="2" applyFont="1" applyBorder="1" applyAlignment="1">
      <alignment horizontal="justify" vertical="center" wrapText="1"/>
    </xf>
    <xf numFmtId="0" fontId="5" fillId="0" borderId="1" xfId="0" applyFont="1" applyBorder="1" applyAlignment="1">
      <alignment horizontal="center" vertical="center" wrapText="1"/>
    </xf>
    <xf numFmtId="0" fontId="7" fillId="0" borderId="1" xfId="2" applyFont="1" applyFill="1" applyBorder="1" applyAlignment="1">
      <alignment horizontal="justify" vertical="center" wrapText="1"/>
    </xf>
    <xf numFmtId="0" fontId="13" fillId="0" borderId="1" xfId="0" applyFont="1" applyBorder="1" applyAlignment="1">
      <alignment horizontal="left" vertical="center" wrapText="1"/>
    </xf>
  </cellXfs>
  <cellStyles count="4">
    <cellStyle name="Moneda 2" xfId="1"/>
    <cellStyle name="Normal" xfId="0" builtinId="0"/>
    <cellStyle name="Normal 2" xfId="2"/>
    <cellStyle name="Porcentaje" xfId="3" builtinId="5"/>
  </cellStyles>
  <dxfs count="74">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68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hyperlink" Target="#SGA!A1"/><Relationship Id="rId7"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 Id="rId6" Type="http://schemas.openxmlformats.org/officeDocument/2006/relationships/hyperlink" Target="#'Riesgos de Corrupci&#243;n'!A1"/><Relationship Id="rId5" Type="http://schemas.openxmlformats.org/officeDocument/2006/relationships/hyperlink" Target="#SGSI!A1"/><Relationship Id="rId4" Type="http://schemas.openxmlformats.org/officeDocument/2006/relationships/hyperlink" Target="#SGSST!A1"/></Relationships>
</file>

<file path=xl/drawings/_rels/drawing2.xml.rels><?xml version="1.0" encoding="UTF-8" standalone="yes"?>
<Relationships xmlns="http://schemas.openxmlformats.org/package/2006/relationships"><Relationship Id="rId3" Type="http://schemas.openxmlformats.org/officeDocument/2006/relationships/hyperlink" Target="#'Calificaci&#243;n del Control'!A1"/><Relationship Id="rId2" Type="http://schemas.openxmlformats.org/officeDocument/2006/relationships/hyperlink" Target="#'Clasificaci&#243;n del Riesgo'!A1"/><Relationship Id="rId1"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295275</xdr:rowOff>
    </xdr:from>
    <xdr:to>
      <xdr:col>4</xdr:col>
      <xdr:colOff>1933575</xdr:colOff>
      <xdr:row>3</xdr:row>
      <xdr:rowOff>58918</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542925</xdr:colOff>
      <xdr:row>7</xdr:row>
      <xdr:rowOff>171450</xdr:rowOff>
    </xdr:from>
    <xdr:to>
      <xdr:col>3</xdr:col>
      <xdr:colOff>1219200</xdr:colOff>
      <xdr:row>7</xdr:row>
      <xdr:rowOff>381000</xdr:rowOff>
    </xdr:to>
    <xdr:sp macro="" textlink="">
      <xdr:nvSpPr>
        <xdr:cNvPr id="8" name="7 Rectángulo redondeado">
          <a:hlinkClick xmlns:r="http://schemas.openxmlformats.org/officeDocument/2006/relationships" r:id="rId2"/>
        </xdr:cNvPr>
        <xdr:cNvSpPr/>
      </xdr:nvSpPr>
      <xdr:spPr>
        <a:xfrm>
          <a:off x="6343650" y="2057400"/>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8</xdr:row>
      <xdr:rowOff>171450</xdr:rowOff>
    </xdr:from>
    <xdr:to>
      <xdr:col>3</xdr:col>
      <xdr:colOff>1219200</xdr:colOff>
      <xdr:row>8</xdr:row>
      <xdr:rowOff>381000</xdr:rowOff>
    </xdr:to>
    <xdr:sp macro="" textlink="">
      <xdr:nvSpPr>
        <xdr:cNvPr id="10" name="9 Rectángulo redondeado">
          <a:hlinkClick xmlns:r="http://schemas.openxmlformats.org/officeDocument/2006/relationships" r:id="rId3"/>
        </xdr:cNvPr>
        <xdr:cNvSpPr/>
      </xdr:nvSpPr>
      <xdr:spPr>
        <a:xfrm>
          <a:off x="6343650" y="204787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9</xdr:row>
      <xdr:rowOff>171450</xdr:rowOff>
    </xdr:from>
    <xdr:to>
      <xdr:col>3</xdr:col>
      <xdr:colOff>1219200</xdr:colOff>
      <xdr:row>9</xdr:row>
      <xdr:rowOff>381000</xdr:rowOff>
    </xdr:to>
    <xdr:sp macro="" textlink="">
      <xdr:nvSpPr>
        <xdr:cNvPr id="11" name="10 Rectángulo redondeado">
          <a:hlinkClick xmlns:r="http://schemas.openxmlformats.org/officeDocument/2006/relationships" r:id="rId4"/>
        </xdr:cNvPr>
        <xdr:cNvSpPr/>
      </xdr:nvSpPr>
      <xdr:spPr>
        <a:xfrm>
          <a:off x="6343650" y="204787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10</xdr:row>
      <xdr:rowOff>171450</xdr:rowOff>
    </xdr:from>
    <xdr:to>
      <xdr:col>3</xdr:col>
      <xdr:colOff>1219200</xdr:colOff>
      <xdr:row>10</xdr:row>
      <xdr:rowOff>381000</xdr:rowOff>
    </xdr:to>
    <xdr:sp macro="" textlink="">
      <xdr:nvSpPr>
        <xdr:cNvPr id="12" name="11 Rectángulo redondeado">
          <a:hlinkClick xmlns:r="http://schemas.openxmlformats.org/officeDocument/2006/relationships" r:id="rId5"/>
        </xdr:cNvPr>
        <xdr:cNvSpPr/>
      </xdr:nvSpPr>
      <xdr:spPr>
        <a:xfrm>
          <a:off x="6343650" y="2047875"/>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11</xdr:row>
      <xdr:rowOff>171450</xdr:rowOff>
    </xdr:from>
    <xdr:to>
      <xdr:col>3</xdr:col>
      <xdr:colOff>1219200</xdr:colOff>
      <xdr:row>11</xdr:row>
      <xdr:rowOff>381000</xdr:rowOff>
    </xdr:to>
    <xdr:sp macro="" textlink="">
      <xdr:nvSpPr>
        <xdr:cNvPr id="17" name="16 Rectángulo redondeado">
          <a:hlinkClick xmlns:r="http://schemas.openxmlformats.org/officeDocument/2006/relationships" r:id="rId6"/>
        </xdr:cNvPr>
        <xdr:cNvSpPr/>
      </xdr:nvSpPr>
      <xdr:spPr>
        <a:xfrm>
          <a:off x="6505575" y="204787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13" name="12 Imagen" descr="D:\Users\aplaneacion3\Documents\Desktop\Boris\Escudo UDFJC.pn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23812</xdr:colOff>
      <xdr:row>5</xdr:row>
      <xdr:rowOff>0</xdr:rowOff>
    </xdr:from>
    <xdr:to>
      <xdr:col>5</xdr:col>
      <xdr:colOff>1404937</xdr:colOff>
      <xdr:row>5</xdr:row>
      <xdr:rowOff>495299</xdr:rowOff>
    </xdr:to>
    <xdr:sp macro="" textlink="">
      <xdr:nvSpPr>
        <xdr:cNvPr id="5" name="4 Rectángulo redondeado">
          <a:hlinkClick xmlns:r="http://schemas.openxmlformats.org/officeDocument/2006/relationships" r:id="rId2"/>
        </xdr:cNvPr>
        <xdr:cNvSpPr/>
      </xdr:nvSpPr>
      <xdr:spPr>
        <a:xfrm>
          <a:off x="10001250"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Clasificación del Riesgo</a:t>
          </a:r>
        </a:p>
      </xdr:txBody>
    </xdr:sp>
    <xdr:clientData/>
  </xdr:twoCellAnchor>
  <xdr:twoCellAnchor>
    <xdr:from>
      <xdr:col>5</xdr:col>
      <xdr:colOff>1583540</xdr:colOff>
      <xdr:row>5</xdr:row>
      <xdr:rowOff>0</xdr:rowOff>
    </xdr:from>
    <xdr:to>
      <xdr:col>6</xdr:col>
      <xdr:colOff>940603</xdr:colOff>
      <xdr:row>5</xdr:row>
      <xdr:rowOff>495299</xdr:rowOff>
    </xdr:to>
    <xdr:sp macro="" textlink="">
      <xdr:nvSpPr>
        <xdr:cNvPr id="6" name="5 Rectángulo redondeado">
          <a:hlinkClick xmlns:r="http://schemas.openxmlformats.org/officeDocument/2006/relationships" r:id="rId3"/>
        </xdr:cNvPr>
        <xdr:cNvSpPr/>
      </xdr:nvSpPr>
      <xdr:spPr>
        <a:xfrm>
          <a:off x="11560978"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Calificación</a:t>
          </a:r>
          <a:r>
            <a:rPr lang="es-CO" sz="1100" baseline="0"/>
            <a:t> del Control</a:t>
          </a:r>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8" name="7 Imagen" descr="D:\Users\aplaneacion3\Documents\Desktop\Boris\Escudo UDFJC.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7" name="6 Rectángulo redondeado">
          <a:hlinkClick xmlns:r="http://schemas.openxmlformats.org/officeDocument/2006/relationships" r:id="rId2"/>
        </xdr:cNvPr>
        <xdr:cNvSpPr/>
      </xdr:nvSpPr>
      <xdr:spPr>
        <a:xfrm>
          <a:off x="6372225" y="157162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6" name="5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7162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476250</xdr:colOff>
      <xdr:row>5</xdr:row>
      <xdr:rowOff>57150</xdr:rowOff>
    </xdr:from>
    <xdr:to>
      <xdr:col>4</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1</xdr:row>
      <xdr:rowOff>295275</xdr:rowOff>
    </xdr:from>
    <xdr:to>
      <xdr:col>6</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476250</xdr:colOff>
      <xdr:row>5</xdr:row>
      <xdr:rowOff>57150</xdr:rowOff>
    </xdr:from>
    <xdr:to>
      <xdr:col>5</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7"/>
  <sheetViews>
    <sheetView workbookViewId="0"/>
  </sheetViews>
  <sheetFormatPr baseColWidth="10" defaultRowHeight="15" x14ac:dyDescent="0.25"/>
  <cols>
    <col min="1" max="1" width="28.42578125" style="24" customWidth="1"/>
    <col min="2" max="2" width="70.42578125" style="5" bestFit="1" customWidth="1"/>
    <col min="3" max="3" width="10.7109375" style="1" customWidth="1"/>
    <col min="4" max="5" width="18.5703125" style="1" customWidth="1"/>
    <col min="6" max="8" width="21.85546875" style="1" bestFit="1" customWidth="1"/>
    <col min="9" max="12" width="17.140625" style="1" customWidth="1"/>
    <col min="13" max="13" width="17.140625" style="1" bestFit="1" customWidth="1"/>
    <col min="14" max="14" width="11.42578125" style="1"/>
    <col min="15" max="15" width="58.85546875" style="1" bestFit="1" customWidth="1"/>
    <col min="16" max="16384" width="11.42578125" style="1"/>
  </cols>
  <sheetData>
    <row r="2" spans="1:5" x14ac:dyDescent="0.25">
      <c r="A2" s="24" t="s">
        <v>139</v>
      </c>
      <c r="B2" s="23" t="s">
        <v>140</v>
      </c>
      <c r="C2" s="11" t="s">
        <v>294</v>
      </c>
      <c r="E2" s="45" t="s">
        <v>69</v>
      </c>
    </row>
    <row r="3" spans="1:5" s="31" customFormat="1" x14ac:dyDescent="0.25">
      <c r="A3" s="29"/>
      <c r="B3" s="6" t="s">
        <v>176</v>
      </c>
      <c r="C3" s="30" t="s">
        <v>177</v>
      </c>
      <c r="E3" s="6" t="s">
        <v>66</v>
      </c>
    </row>
    <row r="4" spans="1:5" x14ac:dyDescent="0.25">
      <c r="B4" s="6" t="s">
        <v>31</v>
      </c>
      <c r="C4" s="10" t="s">
        <v>26</v>
      </c>
      <c r="E4" s="10" t="s">
        <v>319</v>
      </c>
    </row>
    <row r="5" spans="1:5" x14ac:dyDescent="0.25">
      <c r="B5" s="6" t="s">
        <v>32</v>
      </c>
      <c r="C5" s="10" t="s">
        <v>27</v>
      </c>
      <c r="E5" s="10" t="s">
        <v>320</v>
      </c>
    </row>
    <row r="6" spans="1:5" x14ac:dyDescent="0.25">
      <c r="B6" s="6" t="s">
        <v>33</v>
      </c>
      <c r="C6" s="10" t="s">
        <v>28</v>
      </c>
      <c r="E6" s="10" t="s">
        <v>62</v>
      </c>
    </row>
    <row r="7" spans="1:5" x14ac:dyDescent="0.25">
      <c r="B7" s="6" t="s">
        <v>34</v>
      </c>
      <c r="C7" s="10" t="s">
        <v>30</v>
      </c>
      <c r="E7" s="10" t="s">
        <v>63</v>
      </c>
    </row>
    <row r="8" spans="1:5" x14ac:dyDescent="0.25">
      <c r="B8" s="6" t="s">
        <v>35</v>
      </c>
      <c r="C8" s="10" t="s">
        <v>29</v>
      </c>
      <c r="E8" s="10" t="s">
        <v>321</v>
      </c>
    </row>
    <row r="9" spans="1:5" x14ac:dyDescent="0.25">
      <c r="B9" s="6" t="s">
        <v>36</v>
      </c>
      <c r="C9" s="10" t="s">
        <v>53</v>
      </c>
      <c r="E9" s="10" t="s">
        <v>322</v>
      </c>
    </row>
    <row r="10" spans="1:5" x14ac:dyDescent="0.25">
      <c r="B10" s="6" t="s">
        <v>37</v>
      </c>
      <c r="C10" s="10" t="s">
        <v>54</v>
      </c>
      <c r="E10" s="10" t="s">
        <v>323</v>
      </c>
    </row>
    <row r="11" spans="1:5" x14ac:dyDescent="0.25">
      <c r="B11" s="6" t="s">
        <v>38</v>
      </c>
      <c r="C11" s="10" t="s">
        <v>55</v>
      </c>
      <c r="E11" s="10" t="s">
        <v>324</v>
      </c>
    </row>
    <row r="12" spans="1:5" x14ac:dyDescent="0.25">
      <c r="B12" s="6" t="s">
        <v>39</v>
      </c>
      <c r="C12" s="10" t="s">
        <v>56</v>
      </c>
      <c r="E12" s="10" t="s">
        <v>325</v>
      </c>
    </row>
    <row r="13" spans="1:5" x14ac:dyDescent="0.25">
      <c r="B13" s="6" t="s">
        <v>40</v>
      </c>
      <c r="C13" s="10" t="s">
        <v>57</v>
      </c>
      <c r="E13" s="10" t="s">
        <v>326</v>
      </c>
    </row>
    <row r="14" spans="1:5" x14ac:dyDescent="0.25">
      <c r="B14" s="6" t="s">
        <v>41</v>
      </c>
      <c r="C14" s="10" t="s">
        <v>58</v>
      </c>
      <c r="E14" s="10" t="s">
        <v>327</v>
      </c>
    </row>
    <row r="15" spans="1:5" x14ac:dyDescent="0.25">
      <c r="B15" s="6" t="s">
        <v>42</v>
      </c>
      <c r="C15" s="10" t="s">
        <v>508</v>
      </c>
      <c r="E15" s="10" t="s">
        <v>328</v>
      </c>
    </row>
    <row r="16" spans="1:5" x14ac:dyDescent="0.25">
      <c r="B16" s="6" t="s">
        <v>43</v>
      </c>
      <c r="C16" s="10" t="s">
        <v>509</v>
      </c>
      <c r="E16" s="10" t="s">
        <v>329</v>
      </c>
    </row>
    <row r="17" spans="1:5" x14ac:dyDescent="0.25">
      <c r="B17" s="6" t="s">
        <v>44</v>
      </c>
      <c r="C17" s="10" t="s">
        <v>510</v>
      </c>
      <c r="E17" s="10" t="s">
        <v>330</v>
      </c>
    </row>
    <row r="18" spans="1:5" x14ac:dyDescent="0.25">
      <c r="B18" s="6" t="s">
        <v>45</v>
      </c>
      <c r="C18" s="10" t="s">
        <v>59</v>
      </c>
      <c r="E18" s="10" t="s">
        <v>331</v>
      </c>
    </row>
    <row r="19" spans="1:5" x14ac:dyDescent="0.25">
      <c r="B19" s="6" t="s">
        <v>46</v>
      </c>
      <c r="C19" s="10" t="s">
        <v>511</v>
      </c>
      <c r="E19" s="10" t="s">
        <v>444</v>
      </c>
    </row>
    <row r="20" spans="1:5" x14ac:dyDescent="0.25">
      <c r="B20" s="6" t="s">
        <v>47</v>
      </c>
      <c r="C20" s="10" t="s">
        <v>512</v>
      </c>
      <c r="E20" s="10" t="s">
        <v>64</v>
      </c>
    </row>
    <row r="21" spans="1:5" x14ac:dyDescent="0.25">
      <c r="B21" s="6" t="s">
        <v>48</v>
      </c>
      <c r="C21" s="10" t="s">
        <v>513</v>
      </c>
      <c r="E21" s="10" t="s">
        <v>332</v>
      </c>
    </row>
    <row r="22" spans="1:5" x14ac:dyDescent="0.25">
      <c r="B22" s="6" t="s">
        <v>49</v>
      </c>
      <c r="C22" s="10" t="s">
        <v>514</v>
      </c>
      <c r="E22" s="10" t="s">
        <v>333</v>
      </c>
    </row>
    <row r="23" spans="1:5" x14ac:dyDescent="0.25">
      <c r="B23" s="6" t="s">
        <v>50</v>
      </c>
      <c r="C23" s="10" t="s">
        <v>60</v>
      </c>
      <c r="E23" s="10" t="s">
        <v>334</v>
      </c>
    </row>
    <row r="24" spans="1:5" x14ac:dyDescent="0.25">
      <c r="B24" s="6" t="s">
        <v>51</v>
      </c>
      <c r="C24" s="10" t="s">
        <v>522</v>
      </c>
      <c r="E24" s="10" t="s">
        <v>335</v>
      </c>
    </row>
    <row r="25" spans="1:5" x14ac:dyDescent="0.25">
      <c r="B25" s="6" t="s">
        <v>52</v>
      </c>
      <c r="C25" s="10" t="s">
        <v>61</v>
      </c>
      <c r="E25" s="10" t="s">
        <v>336</v>
      </c>
    </row>
    <row r="27" spans="1:5" x14ac:dyDescent="0.25">
      <c r="B27" s="28" t="s">
        <v>445</v>
      </c>
    </row>
    <row r="28" spans="1:5" s="26" customFormat="1" x14ac:dyDescent="0.25">
      <c r="A28" s="24"/>
      <c r="B28" s="45" t="s">
        <v>445</v>
      </c>
    </row>
    <row r="29" spans="1:5" s="26" customFormat="1" x14ac:dyDescent="0.25">
      <c r="A29" s="24"/>
      <c r="B29" s="45" t="s">
        <v>445</v>
      </c>
    </row>
    <row r="30" spans="1:5" s="26" customFormat="1" x14ac:dyDescent="0.25">
      <c r="A30" s="24"/>
      <c r="B30" s="45" t="s">
        <v>445</v>
      </c>
    </row>
    <row r="31" spans="1:5" s="26" customFormat="1" x14ac:dyDescent="0.25">
      <c r="A31" s="24"/>
      <c r="B31" s="45" t="s">
        <v>445</v>
      </c>
    </row>
    <row r="32" spans="1:5" s="26" customFormat="1" x14ac:dyDescent="0.25">
      <c r="A32" s="24"/>
      <c r="B32" s="45" t="s">
        <v>445</v>
      </c>
    </row>
    <row r="33" spans="1:2" s="26" customFormat="1" x14ac:dyDescent="0.25">
      <c r="A33" s="24"/>
      <c r="B33" s="45" t="s">
        <v>445</v>
      </c>
    </row>
    <row r="34" spans="1:2" s="26" customFormat="1" x14ac:dyDescent="0.25">
      <c r="A34" s="24"/>
      <c r="B34" s="45" t="s">
        <v>445</v>
      </c>
    </row>
    <row r="35" spans="1:2" s="26" customFormat="1" x14ac:dyDescent="0.25">
      <c r="A35" s="24"/>
      <c r="B35" s="45" t="s">
        <v>445</v>
      </c>
    </row>
    <row r="36" spans="1:2" s="26" customFormat="1" x14ac:dyDescent="0.25">
      <c r="A36" s="24"/>
      <c r="B36" s="45" t="s">
        <v>445</v>
      </c>
    </row>
    <row r="37" spans="1:2" s="26" customFormat="1" x14ac:dyDescent="0.25">
      <c r="A37" s="24"/>
      <c r="B37" s="45" t="s">
        <v>445</v>
      </c>
    </row>
    <row r="38" spans="1:2" s="26" customFormat="1" x14ac:dyDescent="0.25">
      <c r="A38" s="24"/>
      <c r="B38" s="45" t="s">
        <v>445</v>
      </c>
    </row>
    <row r="39" spans="1:2" s="26" customFormat="1" x14ac:dyDescent="0.25">
      <c r="A39" s="24"/>
      <c r="B39" s="45" t="s">
        <v>445</v>
      </c>
    </row>
    <row r="40" spans="1:2" s="26" customFormat="1" x14ac:dyDescent="0.25">
      <c r="A40" s="24"/>
      <c r="B40" s="45" t="s">
        <v>445</v>
      </c>
    </row>
    <row r="41" spans="1:2" s="26" customFormat="1" x14ac:dyDescent="0.25">
      <c r="A41" s="24"/>
      <c r="B41" s="45" t="s">
        <v>445</v>
      </c>
    </row>
    <row r="42" spans="1:2" x14ac:dyDescent="0.25">
      <c r="B42" s="45" t="s">
        <v>445</v>
      </c>
    </row>
    <row r="43" spans="1:2" x14ac:dyDescent="0.25">
      <c r="B43" s="45" t="s">
        <v>445</v>
      </c>
    </row>
    <row r="44" spans="1:2" x14ac:dyDescent="0.25">
      <c r="B44" s="45" t="s">
        <v>445</v>
      </c>
    </row>
    <row r="45" spans="1:2" x14ac:dyDescent="0.25">
      <c r="B45" s="45" t="s">
        <v>445</v>
      </c>
    </row>
    <row r="46" spans="1:2" x14ac:dyDescent="0.25">
      <c r="B46" s="45" t="s">
        <v>445</v>
      </c>
    </row>
    <row r="47" spans="1:2" x14ac:dyDescent="0.25">
      <c r="B47" s="45" t="s">
        <v>445</v>
      </c>
    </row>
    <row r="48" spans="1:2" x14ac:dyDescent="0.25">
      <c r="B48" s="45" t="s">
        <v>445</v>
      </c>
    </row>
    <row r="49" spans="1:2" x14ac:dyDescent="0.25">
      <c r="B49" s="45" t="s">
        <v>445</v>
      </c>
    </row>
    <row r="50" spans="1:2" x14ac:dyDescent="0.25">
      <c r="B50" s="8"/>
    </row>
    <row r="51" spans="1:2" s="26" customFormat="1" ht="30" x14ac:dyDescent="0.25">
      <c r="A51" s="24" t="s">
        <v>4</v>
      </c>
      <c r="B51" s="6" t="s">
        <v>25</v>
      </c>
    </row>
    <row r="52" spans="1:2" s="26" customFormat="1" x14ac:dyDescent="0.25">
      <c r="A52" s="24"/>
      <c r="B52" s="6" t="s">
        <v>358</v>
      </c>
    </row>
    <row r="53" spans="1:2" s="26" customFormat="1" x14ac:dyDescent="0.25">
      <c r="A53" s="24"/>
      <c r="B53" s="6" t="s">
        <v>359</v>
      </c>
    </row>
    <row r="54" spans="1:2" s="26" customFormat="1" x14ac:dyDescent="0.25">
      <c r="A54" s="24"/>
      <c r="B54" s="8"/>
    </row>
    <row r="55" spans="1:2" x14ac:dyDescent="0.25">
      <c r="B55" s="6" t="s">
        <v>360</v>
      </c>
    </row>
    <row r="56" spans="1:2" x14ac:dyDescent="0.25">
      <c r="B56" s="6" t="s">
        <v>145</v>
      </c>
    </row>
    <row r="57" spans="1:2" x14ac:dyDescent="0.25">
      <c r="B57" s="6" t="s">
        <v>146</v>
      </c>
    </row>
    <row r="58" spans="1:2" x14ac:dyDescent="0.25">
      <c r="B58" s="6" t="s">
        <v>147</v>
      </c>
    </row>
    <row r="59" spans="1:2" x14ac:dyDescent="0.25">
      <c r="B59" s="6" t="s">
        <v>148</v>
      </c>
    </row>
    <row r="60" spans="1:2" x14ac:dyDescent="0.25">
      <c r="B60" s="6" t="s">
        <v>149</v>
      </c>
    </row>
    <row r="61" spans="1:2" x14ac:dyDescent="0.25">
      <c r="B61" s="6" t="s">
        <v>150</v>
      </c>
    </row>
    <row r="62" spans="1:2" x14ac:dyDescent="0.25">
      <c r="B62" s="6" t="s">
        <v>151</v>
      </c>
    </row>
    <row r="63" spans="1:2" x14ac:dyDescent="0.25">
      <c r="B63" s="8"/>
    </row>
    <row r="64" spans="1:2" x14ac:dyDescent="0.25">
      <c r="B64" s="6" t="s">
        <v>70</v>
      </c>
    </row>
    <row r="65" spans="2:8" x14ac:dyDescent="0.25">
      <c r="B65" s="6" t="s">
        <v>387</v>
      </c>
      <c r="D65" s="22" t="s">
        <v>371</v>
      </c>
      <c r="E65" s="22" t="s">
        <v>374</v>
      </c>
      <c r="F65" s="42" t="s">
        <v>369</v>
      </c>
      <c r="G65" s="14" t="s">
        <v>381</v>
      </c>
      <c r="H65" s="14" t="s">
        <v>77</v>
      </c>
    </row>
    <row r="66" spans="2:8" ht="22.5" x14ac:dyDescent="0.25">
      <c r="B66" s="6" t="s">
        <v>388</v>
      </c>
      <c r="D66" s="22" t="s">
        <v>372</v>
      </c>
      <c r="E66" s="22" t="s">
        <v>375</v>
      </c>
      <c r="F66" s="21" t="s">
        <v>78</v>
      </c>
      <c r="G66" s="14" t="s">
        <v>79</v>
      </c>
      <c r="H66" s="41" t="s">
        <v>382</v>
      </c>
    </row>
    <row r="67" spans="2:8" ht="22.5" x14ac:dyDescent="0.25">
      <c r="B67" s="6" t="s">
        <v>389</v>
      </c>
      <c r="D67" s="22" t="s">
        <v>373</v>
      </c>
      <c r="E67" s="21" t="s">
        <v>78</v>
      </c>
      <c r="F67" s="14" t="s">
        <v>378</v>
      </c>
      <c r="G67" s="20" t="s">
        <v>384</v>
      </c>
      <c r="H67" s="20" t="s">
        <v>380</v>
      </c>
    </row>
    <row r="68" spans="2:8" ht="22.5" x14ac:dyDescent="0.25">
      <c r="B68" s="6" t="s">
        <v>390</v>
      </c>
      <c r="D68" s="21" t="s">
        <v>76</v>
      </c>
      <c r="E68" s="14" t="s">
        <v>376</v>
      </c>
      <c r="F68" s="14" t="s">
        <v>379</v>
      </c>
      <c r="G68" s="20" t="s">
        <v>383</v>
      </c>
      <c r="H68" s="20" t="s">
        <v>385</v>
      </c>
    </row>
    <row r="69" spans="2:8" ht="22.5" x14ac:dyDescent="0.25">
      <c r="B69" s="6" t="s">
        <v>392</v>
      </c>
      <c r="D69" s="14" t="s">
        <v>370</v>
      </c>
      <c r="E69" s="14" t="s">
        <v>377</v>
      </c>
      <c r="F69" s="20" t="s">
        <v>380</v>
      </c>
      <c r="G69" s="20" t="s">
        <v>385</v>
      </c>
      <c r="H69" s="20" t="s">
        <v>386</v>
      </c>
    </row>
    <row r="71" spans="2:8" x14ac:dyDescent="0.25">
      <c r="B71" s="6" t="s">
        <v>71</v>
      </c>
    </row>
    <row r="72" spans="2:8" x14ac:dyDescent="0.25">
      <c r="B72" s="7" t="s">
        <v>391</v>
      </c>
    </row>
    <row r="73" spans="2:8" x14ac:dyDescent="0.25">
      <c r="B73" s="6" t="s">
        <v>74</v>
      </c>
    </row>
    <row r="74" spans="2:8" x14ac:dyDescent="0.25">
      <c r="B74" s="6" t="s">
        <v>75</v>
      </c>
    </row>
    <row r="75" spans="2:8" x14ac:dyDescent="0.25">
      <c r="B75" s="6" t="s">
        <v>393</v>
      </c>
    </row>
    <row r="76" spans="2:8" x14ac:dyDescent="0.25">
      <c r="B76" s="6" t="s">
        <v>394</v>
      </c>
    </row>
    <row r="77" spans="2:8" x14ac:dyDescent="0.25">
      <c r="B77" s="8"/>
    </row>
    <row r="78" spans="2:8" x14ac:dyDescent="0.25">
      <c r="B78" s="6" t="s">
        <v>154</v>
      </c>
    </row>
    <row r="79" spans="2:8" x14ac:dyDescent="0.25">
      <c r="B79" s="6" t="s">
        <v>155</v>
      </c>
    </row>
    <row r="80" spans="2:8" x14ac:dyDescent="0.25">
      <c r="B80" s="6" t="s">
        <v>156</v>
      </c>
    </row>
    <row r="81" spans="1:15" x14ac:dyDescent="0.25">
      <c r="B81" s="8"/>
    </row>
    <row r="82" spans="1:15" x14ac:dyDescent="0.25">
      <c r="B82" s="6" t="s">
        <v>160</v>
      </c>
    </row>
    <row r="83" spans="1:15" x14ac:dyDescent="0.25">
      <c r="B83" s="6" t="s">
        <v>163</v>
      </c>
    </row>
    <row r="84" spans="1:15" x14ac:dyDescent="0.25">
      <c r="B84" s="6" t="s">
        <v>164</v>
      </c>
    </row>
    <row r="85" spans="1:15" x14ac:dyDescent="0.25">
      <c r="B85" s="6" t="s">
        <v>165</v>
      </c>
    </row>
    <row r="86" spans="1:15" x14ac:dyDescent="0.25">
      <c r="B86" s="6" t="s">
        <v>166</v>
      </c>
    </row>
    <row r="87" spans="1:15" x14ac:dyDescent="0.25">
      <c r="B87" s="6" t="s">
        <v>167</v>
      </c>
    </row>
    <row r="88" spans="1:15" x14ac:dyDescent="0.25">
      <c r="B88" s="6" t="s">
        <v>168</v>
      </c>
    </row>
    <row r="89" spans="1:15" s="26" customFormat="1" x14ac:dyDescent="0.25">
      <c r="A89" s="24"/>
      <c r="B89" s="8"/>
    </row>
    <row r="90" spans="1:15" s="26" customFormat="1" x14ac:dyDescent="0.25">
      <c r="A90" s="24"/>
      <c r="B90" s="6" t="s">
        <v>161</v>
      </c>
    </row>
    <row r="91" spans="1:15" s="26" customFormat="1" x14ac:dyDescent="0.25">
      <c r="A91" s="24"/>
      <c r="B91" s="6" t="s">
        <v>170</v>
      </c>
    </row>
    <row r="92" spans="1:15" s="26" customFormat="1" x14ac:dyDescent="0.25">
      <c r="A92" s="24"/>
      <c r="B92" s="6" t="s">
        <v>171</v>
      </c>
    </row>
    <row r="93" spans="1:15" s="26" customFormat="1" x14ac:dyDescent="0.25">
      <c r="A93" s="24"/>
      <c r="B93" s="6" t="s">
        <v>172</v>
      </c>
    </row>
    <row r="94" spans="1:15" s="26" customFormat="1" x14ac:dyDescent="0.25">
      <c r="A94" s="24"/>
      <c r="B94" s="6" t="s">
        <v>173</v>
      </c>
    </row>
    <row r="95" spans="1:15" s="26" customFormat="1" x14ac:dyDescent="0.25">
      <c r="A95" s="24"/>
      <c r="B95" s="8"/>
    </row>
    <row r="96" spans="1:15" ht="30" x14ac:dyDescent="0.25">
      <c r="A96" s="24" t="s">
        <v>5</v>
      </c>
      <c r="B96" s="6" t="s">
        <v>293</v>
      </c>
      <c r="O96" s="45" t="s">
        <v>82</v>
      </c>
    </row>
    <row r="97" spans="1:15" x14ac:dyDescent="0.25">
      <c r="B97" s="6" t="s">
        <v>290</v>
      </c>
      <c r="D97" s="26"/>
      <c r="O97" s="6" t="s">
        <v>446</v>
      </c>
    </row>
    <row r="98" spans="1:15" x14ac:dyDescent="0.25">
      <c r="B98" s="6" t="s">
        <v>291</v>
      </c>
      <c r="D98" s="26"/>
      <c r="O98" s="6" t="s">
        <v>447</v>
      </c>
    </row>
    <row r="99" spans="1:15" x14ac:dyDescent="0.25">
      <c r="B99" s="6" t="s">
        <v>292</v>
      </c>
      <c r="D99" s="39"/>
      <c r="E99" s="39"/>
      <c r="F99" s="39"/>
      <c r="G99" s="39"/>
      <c r="H99" s="39"/>
      <c r="I99" s="39"/>
      <c r="J99" s="39"/>
      <c r="O99" s="6" t="s">
        <v>448</v>
      </c>
    </row>
    <row r="100" spans="1:15" x14ac:dyDescent="0.25">
      <c r="D100" s="39"/>
      <c r="E100" s="39"/>
      <c r="F100" s="39"/>
      <c r="G100" s="39"/>
      <c r="H100" s="39"/>
      <c r="I100" s="39"/>
      <c r="J100" s="39"/>
      <c r="O100" s="6" t="s">
        <v>449</v>
      </c>
    </row>
    <row r="101" spans="1:15" x14ac:dyDescent="0.25">
      <c r="B101" s="6" t="s">
        <v>70</v>
      </c>
      <c r="D101" s="39"/>
      <c r="E101" s="39"/>
      <c r="F101" s="39"/>
      <c r="G101" s="39"/>
      <c r="H101" s="39"/>
      <c r="I101" s="39"/>
      <c r="J101" s="39"/>
      <c r="O101" s="6" t="s">
        <v>450</v>
      </c>
    </row>
    <row r="102" spans="1:15" x14ac:dyDescent="0.25">
      <c r="B102" s="6" t="s">
        <v>285</v>
      </c>
      <c r="D102" s="38"/>
      <c r="E102" s="38"/>
      <c r="F102" s="38"/>
      <c r="G102" s="38"/>
      <c r="H102" s="38"/>
      <c r="I102" s="40"/>
      <c r="J102" s="39"/>
      <c r="O102" s="6" t="s">
        <v>451</v>
      </c>
    </row>
    <row r="103" spans="1:15" x14ac:dyDescent="0.25">
      <c r="B103" s="6" t="s">
        <v>286</v>
      </c>
      <c r="D103" s="38"/>
      <c r="E103" s="38"/>
      <c r="F103" s="38"/>
      <c r="G103" s="38"/>
      <c r="H103" s="38"/>
      <c r="I103" s="40"/>
      <c r="J103" s="39"/>
      <c r="O103" s="6" t="s">
        <v>452</v>
      </c>
    </row>
    <row r="104" spans="1:15" ht="14.25" customHeight="1" x14ac:dyDescent="0.25">
      <c r="B104" s="6" t="s">
        <v>287</v>
      </c>
      <c r="D104" s="38"/>
      <c r="E104" s="38"/>
      <c r="F104" s="38"/>
      <c r="G104" s="38"/>
      <c r="H104" s="38"/>
      <c r="I104" s="40"/>
      <c r="J104" s="39"/>
      <c r="O104" s="6" t="s">
        <v>448</v>
      </c>
    </row>
    <row r="105" spans="1:15" ht="14.25" customHeight="1" x14ac:dyDescent="0.25">
      <c r="B105" s="6" t="s">
        <v>288</v>
      </c>
      <c r="D105" s="38"/>
      <c r="E105" s="38"/>
      <c r="F105" s="38"/>
      <c r="G105" s="38"/>
      <c r="H105" s="38"/>
      <c r="I105" s="40"/>
      <c r="J105" s="39"/>
      <c r="O105" s="6" t="s">
        <v>453</v>
      </c>
    </row>
    <row r="106" spans="1:15" ht="14.25" customHeight="1" x14ac:dyDescent="0.25">
      <c r="B106" s="6" t="s">
        <v>289</v>
      </c>
      <c r="D106" s="38"/>
      <c r="E106" s="38"/>
      <c r="F106" s="38"/>
      <c r="G106" s="38"/>
      <c r="H106" s="38"/>
      <c r="I106" s="40"/>
      <c r="J106" s="39"/>
      <c r="O106" s="6" t="s">
        <v>454</v>
      </c>
    </row>
    <row r="107" spans="1:15" x14ac:dyDescent="0.25">
      <c r="D107" s="39"/>
      <c r="E107" s="39"/>
      <c r="F107" s="39"/>
      <c r="G107" s="39"/>
      <c r="H107" s="39"/>
      <c r="I107" s="39"/>
      <c r="J107" s="39"/>
      <c r="O107" s="6" t="s">
        <v>455</v>
      </c>
    </row>
    <row r="108" spans="1:15" s="26" customFormat="1" x14ac:dyDescent="0.25">
      <c r="A108" s="24"/>
      <c r="B108" s="6" t="s">
        <v>296</v>
      </c>
      <c r="D108" s="39"/>
      <c r="E108" s="39"/>
      <c r="F108" s="39"/>
      <c r="G108" s="39"/>
      <c r="H108" s="39"/>
      <c r="I108" s="39"/>
      <c r="J108" s="39"/>
      <c r="O108" s="6" t="s">
        <v>456</v>
      </c>
    </row>
    <row r="109" spans="1:15" s="26" customFormat="1" x14ac:dyDescent="0.25">
      <c r="A109" s="24"/>
      <c r="B109" s="6" t="s">
        <v>303</v>
      </c>
      <c r="D109" s="39"/>
      <c r="E109" s="39"/>
      <c r="F109" s="39"/>
      <c r="G109" s="39"/>
      <c r="H109" s="39"/>
      <c r="I109" s="39"/>
      <c r="J109" s="39"/>
      <c r="O109" s="6" t="s">
        <v>457</v>
      </c>
    </row>
    <row r="110" spans="1:15" s="26" customFormat="1" x14ac:dyDescent="0.25">
      <c r="A110" s="24"/>
      <c r="B110" s="6" t="s">
        <v>307</v>
      </c>
      <c r="D110" s="39"/>
      <c r="E110" s="39"/>
      <c r="F110" s="39"/>
      <c r="G110" s="39"/>
      <c r="H110" s="39"/>
      <c r="I110" s="39"/>
      <c r="J110" s="39"/>
      <c r="O110" s="6" t="s">
        <v>458</v>
      </c>
    </row>
    <row r="111" spans="1:15" s="26" customFormat="1" x14ac:dyDescent="0.25">
      <c r="A111" s="24"/>
      <c r="B111" s="6" t="s">
        <v>311</v>
      </c>
      <c r="D111" s="39"/>
      <c r="E111" s="39"/>
      <c r="F111" s="39"/>
      <c r="G111" s="39"/>
      <c r="H111" s="39"/>
      <c r="I111" s="39"/>
      <c r="J111" s="39"/>
      <c r="O111" s="6" t="s">
        <v>459</v>
      </c>
    </row>
    <row r="112" spans="1:15" s="26" customFormat="1" x14ac:dyDescent="0.25">
      <c r="A112" s="24"/>
      <c r="B112" s="6" t="s">
        <v>315</v>
      </c>
      <c r="D112" s="39"/>
      <c r="E112" s="39"/>
      <c r="F112" s="39"/>
      <c r="G112" s="39"/>
      <c r="H112" s="39"/>
      <c r="I112" s="39"/>
      <c r="J112" s="39"/>
      <c r="O112" s="6" t="s">
        <v>460</v>
      </c>
    </row>
    <row r="113" spans="1:15" s="26" customFormat="1" x14ac:dyDescent="0.25">
      <c r="A113" s="24"/>
      <c r="B113" s="5"/>
      <c r="D113" s="39"/>
      <c r="E113" s="39"/>
      <c r="F113" s="39"/>
      <c r="G113" s="39"/>
      <c r="H113" s="39"/>
      <c r="I113" s="39"/>
      <c r="J113" s="39"/>
      <c r="O113" s="6" t="s">
        <v>461</v>
      </c>
    </row>
    <row r="114" spans="1:15" s="26" customFormat="1" x14ac:dyDescent="0.25">
      <c r="A114" s="24"/>
      <c r="B114" s="6" t="s">
        <v>297</v>
      </c>
      <c r="D114" s="39"/>
      <c r="E114" s="39"/>
      <c r="F114" s="39"/>
      <c r="G114" s="39"/>
      <c r="H114" s="39"/>
      <c r="I114" s="39"/>
      <c r="J114" s="39"/>
      <c r="O114" s="6" t="s">
        <v>462</v>
      </c>
    </row>
    <row r="115" spans="1:15" s="26" customFormat="1" x14ac:dyDescent="0.25">
      <c r="A115" s="24"/>
      <c r="B115" s="6" t="s">
        <v>304</v>
      </c>
      <c r="O115" s="6" t="s">
        <v>463</v>
      </c>
    </row>
    <row r="116" spans="1:15" s="26" customFormat="1" x14ac:dyDescent="0.25">
      <c r="A116" s="24"/>
      <c r="B116" s="6" t="s">
        <v>308</v>
      </c>
      <c r="O116" s="6" t="s">
        <v>464</v>
      </c>
    </row>
    <row r="117" spans="1:15" s="26" customFormat="1" x14ac:dyDescent="0.25">
      <c r="A117" s="24"/>
      <c r="B117" s="6" t="s">
        <v>312</v>
      </c>
      <c r="O117" s="6" t="s">
        <v>465</v>
      </c>
    </row>
    <row r="118" spans="1:15" s="26" customFormat="1" x14ac:dyDescent="0.25">
      <c r="A118" s="24"/>
      <c r="B118" s="6" t="s">
        <v>316</v>
      </c>
      <c r="O118" s="6" t="s">
        <v>459</v>
      </c>
    </row>
    <row r="119" spans="1:15" s="26" customFormat="1" x14ac:dyDescent="0.25">
      <c r="A119" s="24"/>
      <c r="B119" s="5"/>
      <c r="O119" s="6" t="s">
        <v>458</v>
      </c>
    </row>
    <row r="120" spans="1:15" s="26" customFormat="1" x14ac:dyDescent="0.25">
      <c r="A120" s="24"/>
      <c r="B120" s="6" t="s">
        <v>298</v>
      </c>
      <c r="O120" s="6" t="s">
        <v>466</v>
      </c>
    </row>
    <row r="121" spans="1:15" s="26" customFormat="1" x14ac:dyDescent="0.25">
      <c r="A121" s="24"/>
      <c r="B121" s="6" t="s">
        <v>305</v>
      </c>
      <c r="O121" s="6" t="s">
        <v>467</v>
      </c>
    </row>
    <row r="122" spans="1:15" s="26" customFormat="1" x14ac:dyDescent="0.25">
      <c r="A122" s="24"/>
      <c r="B122" s="6" t="s">
        <v>309</v>
      </c>
      <c r="O122" s="6" t="s">
        <v>468</v>
      </c>
    </row>
    <row r="123" spans="1:15" s="26" customFormat="1" x14ac:dyDescent="0.25">
      <c r="A123" s="24"/>
      <c r="B123" s="6" t="s">
        <v>313</v>
      </c>
      <c r="O123" s="6" t="s">
        <v>469</v>
      </c>
    </row>
    <row r="124" spans="1:15" s="26" customFormat="1" x14ac:dyDescent="0.25">
      <c r="A124" s="24"/>
      <c r="B124" s="6" t="s">
        <v>317</v>
      </c>
      <c r="O124" s="6" t="s">
        <v>470</v>
      </c>
    </row>
    <row r="125" spans="1:15" s="26" customFormat="1" x14ac:dyDescent="0.25">
      <c r="A125" s="24"/>
      <c r="B125" s="5"/>
      <c r="O125" s="6" t="s">
        <v>466</v>
      </c>
    </row>
    <row r="126" spans="1:15" s="26" customFormat="1" x14ac:dyDescent="0.25">
      <c r="A126" s="24"/>
      <c r="B126" s="6" t="s">
        <v>299</v>
      </c>
      <c r="D126" s="44" t="s">
        <v>398</v>
      </c>
      <c r="E126" s="35" t="s">
        <v>403</v>
      </c>
      <c r="F126" s="35" t="s">
        <v>407</v>
      </c>
      <c r="G126" s="35" t="s">
        <v>399</v>
      </c>
      <c r="H126" s="35" t="s">
        <v>410</v>
      </c>
      <c r="I126" s="35" t="s">
        <v>404</v>
      </c>
      <c r="J126" s="35" t="s">
        <v>400</v>
      </c>
      <c r="K126" s="35" t="s">
        <v>408</v>
      </c>
      <c r="L126" s="35" t="s">
        <v>412</v>
      </c>
      <c r="M126" s="35" t="s">
        <v>401</v>
      </c>
      <c r="O126" s="6" t="s">
        <v>471</v>
      </c>
    </row>
    <row r="127" spans="1:15" s="26" customFormat="1" ht="22.5" x14ac:dyDescent="0.25">
      <c r="A127" s="24"/>
      <c r="B127" s="6" t="s">
        <v>306</v>
      </c>
      <c r="D127" s="35" t="s">
        <v>399</v>
      </c>
      <c r="E127" s="35" t="s">
        <v>404</v>
      </c>
      <c r="F127" s="35" t="s">
        <v>408</v>
      </c>
      <c r="G127" s="35" t="s">
        <v>401</v>
      </c>
      <c r="H127" s="35" t="s">
        <v>411</v>
      </c>
      <c r="I127" s="35" t="s">
        <v>405</v>
      </c>
      <c r="J127" s="35" t="s">
        <v>409</v>
      </c>
      <c r="K127" s="35" t="s">
        <v>406</v>
      </c>
      <c r="L127" s="36" t="s">
        <v>423</v>
      </c>
      <c r="M127" s="36" t="s">
        <v>414</v>
      </c>
    </row>
    <row r="128" spans="1:15" s="26" customFormat="1" ht="22.5" x14ac:dyDescent="0.25">
      <c r="A128" s="24"/>
      <c r="B128" s="6" t="s">
        <v>310</v>
      </c>
      <c r="D128" s="35" t="s">
        <v>400</v>
      </c>
      <c r="E128" s="35" t="s">
        <v>401</v>
      </c>
      <c r="F128" s="35" t="s">
        <v>402</v>
      </c>
      <c r="G128" s="35" t="s">
        <v>409</v>
      </c>
      <c r="H128" s="36" t="s">
        <v>416</v>
      </c>
      <c r="I128" s="36" t="s">
        <v>414</v>
      </c>
      <c r="J128" s="36" t="s">
        <v>421</v>
      </c>
      <c r="K128" s="36" t="s">
        <v>415</v>
      </c>
      <c r="L128" s="36" t="s">
        <v>424</v>
      </c>
      <c r="M128" s="36" t="s">
        <v>422</v>
      </c>
    </row>
    <row r="129" spans="1:13" s="26" customFormat="1" ht="22.5" x14ac:dyDescent="0.25">
      <c r="A129" s="24"/>
      <c r="B129" s="6" t="s">
        <v>314</v>
      </c>
      <c r="D129" s="35" t="s">
        <v>401</v>
      </c>
      <c r="E129" s="35" t="s">
        <v>405</v>
      </c>
      <c r="F129" s="35" t="s">
        <v>406</v>
      </c>
      <c r="G129" s="36" t="s">
        <v>414</v>
      </c>
      <c r="H129" s="36" t="s">
        <v>417</v>
      </c>
      <c r="I129" s="36" t="s">
        <v>419</v>
      </c>
      <c r="J129" s="36" t="s">
        <v>422</v>
      </c>
      <c r="K129" s="36" t="s">
        <v>420</v>
      </c>
      <c r="L129" s="34" t="s">
        <v>425</v>
      </c>
      <c r="M129" s="34" t="s">
        <v>426</v>
      </c>
    </row>
    <row r="130" spans="1:13" s="26" customFormat="1" ht="22.5" x14ac:dyDescent="0.25">
      <c r="A130" s="24"/>
      <c r="B130" s="6" t="s">
        <v>318</v>
      </c>
      <c r="D130" s="35" t="s">
        <v>402</v>
      </c>
      <c r="E130" s="35" t="s">
        <v>406</v>
      </c>
      <c r="F130" s="36" t="s">
        <v>413</v>
      </c>
      <c r="G130" s="36" t="s">
        <v>415</v>
      </c>
      <c r="H130" s="36" t="s">
        <v>418</v>
      </c>
      <c r="I130" s="36" t="s">
        <v>420</v>
      </c>
      <c r="J130" s="34" t="s">
        <v>427</v>
      </c>
      <c r="K130" s="34" t="s">
        <v>428</v>
      </c>
      <c r="L130" s="34" t="s">
        <v>429</v>
      </c>
      <c r="M130" s="34" t="s">
        <v>430</v>
      </c>
    </row>
    <row r="131" spans="1:13" s="26" customFormat="1" x14ac:dyDescent="0.25">
      <c r="A131" s="24"/>
      <c r="B131" s="5"/>
    </row>
    <row r="132" spans="1:13" ht="45" x14ac:dyDescent="0.25">
      <c r="A132" s="24" t="s">
        <v>6</v>
      </c>
      <c r="B132" s="6" t="s">
        <v>83</v>
      </c>
    </row>
    <row r="133" spans="1:13" x14ac:dyDescent="0.25">
      <c r="B133" s="6" t="s">
        <v>84</v>
      </c>
    </row>
    <row r="134" spans="1:13" x14ac:dyDescent="0.25">
      <c r="B134" s="6" t="s">
        <v>85</v>
      </c>
    </row>
    <row r="136" spans="1:13" x14ac:dyDescent="0.25">
      <c r="B136" s="6" t="s">
        <v>25</v>
      </c>
      <c r="D136" s="6" t="s">
        <v>186</v>
      </c>
      <c r="E136" s="6" t="s">
        <v>187</v>
      </c>
      <c r="F136" s="10" t="s">
        <v>206</v>
      </c>
      <c r="G136" s="10" t="s">
        <v>207</v>
      </c>
      <c r="H136" s="10" t="s">
        <v>208</v>
      </c>
      <c r="I136" s="10" t="s">
        <v>209</v>
      </c>
      <c r="J136" s="10" t="s">
        <v>210</v>
      </c>
    </row>
    <row r="137" spans="1:13" x14ac:dyDescent="0.25">
      <c r="B137" s="6" t="s">
        <v>89</v>
      </c>
      <c r="D137" s="6" t="s">
        <v>178</v>
      </c>
      <c r="E137" s="6" t="s">
        <v>188</v>
      </c>
      <c r="F137" s="32" t="s">
        <v>211</v>
      </c>
      <c r="G137" s="10" t="s">
        <v>220</v>
      </c>
      <c r="H137" s="33" t="s">
        <v>249</v>
      </c>
      <c r="I137" s="10" t="s">
        <v>256</v>
      </c>
      <c r="J137" s="10" t="s">
        <v>277</v>
      </c>
    </row>
    <row r="138" spans="1:13" x14ac:dyDescent="0.25">
      <c r="B138" s="6" t="s">
        <v>90</v>
      </c>
      <c r="D138" s="6" t="s">
        <v>179</v>
      </c>
      <c r="E138" s="6" t="s">
        <v>189</v>
      </c>
      <c r="F138" s="33" t="s">
        <v>212</v>
      </c>
      <c r="G138" s="10" t="s">
        <v>221</v>
      </c>
      <c r="H138" s="33" t="s">
        <v>250</v>
      </c>
      <c r="I138" s="10" t="s">
        <v>257</v>
      </c>
      <c r="J138" s="10" t="s">
        <v>278</v>
      </c>
    </row>
    <row r="139" spans="1:13" x14ac:dyDescent="0.25">
      <c r="B139" s="6" t="s">
        <v>91</v>
      </c>
      <c r="D139" s="6" t="s">
        <v>180</v>
      </c>
      <c r="E139" s="6" t="s">
        <v>190</v>
      </c>
      <c r="F139" s="33" t="s">
        <v>213</v>
      </c>
      <c r="G139" s="10" t="s">
        <v>222</v>
      </c>
      <c r="H139" s="33" t="s">
        <v>251</v>
      </c>
      <c r="I139" s="10" t="s">
        <v>258</v>
      </c>
      <c r="J139" s="10" t="s">
        <v>279</v>
      </c>
    </row>
    <row r="140" spans="1:13" x14ac:dyDescent="0.25">
      <c r="B140" s="6" t="s">
        <v>92</v>
      </c>
      <c r="D140" s="6" t="s">
        <v>181</v>
      </c>
      <c r="E140" s="6" t="s">
        <v>191</v>
      </c>
      <c r="F140" s="33" t="s">
        <v>214</v>
      </c>
      <c r="G140" s="10" t="s">
        <v>223</v>
      </c>
      <c r="H140" s="33" t="s">
        <v>252</v>
      </c>
      <c r="I140" s="10" t="s">
        <v>259</v>
      </c>
      <c r="J140" s="10" t="s">
        <v>280</v>
      </c>
    </row>
    <row r="141" spans="1:13" x14ac:dyDescent="0.25">
      <c r="B141" s="6" t="s">
        <v>93</v>
      </c>
      <c r="D141" s="6" t="s">
        <v>182</v>
      </c>
      <c r="E141" s="6" t="s">
        <v>192</v>
      </c>
      <c r="F141" s="33" t="s">
        <v>215</v>
      </c>
      <c r="G141" s="10" t="s">
        <v>224</v>
      </c>
      <c r="H141" s="33" t="s">
        <v>253</v>
      </c>
      <c r="I141" s="10" t="s">
        <v>260</v>
      </c>
      <c r="J141" s="10" t="s">
        <v>281</v>
      </c>
    </row>
    <row r="142" spans="1:13" x14ac:dyDescent="0.25">
      <c r="B142" s="6" t="s">
        <v>283</v>
      </c>
      <c r="D142" s="6" t="s">
        <v>183</v>
      </c>
      <c r="E142" s="6" t="s">
        <v>193</v>
      </c>
      <c r="F142" s="33" t="s">
        <v>216</v>
      </c>
      <c r="G142" s="10" t="s">
        <v>225</v>
      </c>
      <c r="H142" s="33" t="s">
        <v>254</v>
      </c>
      <c r="I142" s="10" t="s">
        <v>261</v>
      </c>
      <c r="J142" s="10" t="s">
        <v>282</v>
      </c>
    </row>
    <row r="143" spans="1:13" x14ac:dyDescent="0.25">
      <c r="B143" s="6" t="s">
        <v>284</v>
      </c>
      <c r="D143" s="6" t="s">
        <v>184</v>
      </c>
      <c r="E143" s="6" t="s">
        <v>194</v>
      </c>
      <c r="F143" s="33" t="s">
        <v>217</v>
      </c>
      <c r="G143" s="10" t="s">
        <v>226</v>
      </c>
      <c r="H143" s="33" t="s">
        <v>255</v>
      </c>
      <c r="I143" s="10" t="s">
        <v>262</v>
      </c>
    </row>
    <row r="144" spans="1:13" s="26" customFormat="1" x14ac:dyDescent="0.25">
      <c r="A144" s="24"/>
      <c r="B144" s="8"/>
      <c r="D144" s="6" t="s">
        <v>185</v>
      </c>
      <c r="E144" s="6" t="s">
        <v>195</v>
      </c>
      <c r="F144" s="33" t="s">
        <v>218</v>
      </c>
      <c r="G144" s="10" t="s">
        <v>227</v>
      </c>
      <c r="I144" s="10" t="s">
        <v>263</v>
      </c>
    </row>
    <row r="145" spans="1:9" s="26" customFormat="1" x14ac:dyDescent="0.25">
      <c r="A145" s="24"/>
      <c r="E145" s="6" t="s">
        <v>196</v>
      </c>
      <c r="F145" s="33" t="s">
        <v>219</v>
      </c>
      <c r="G145" s="10" t="s">
        <v>228</v>
      </c>
      <c r="I145" s="10" t="s">
        <v>264</v>
      </c>
    </row>
    <row r="146" spans="1:9" s="26" customFormat="1" x14ac:dyDescent="0.25">
      <c r="A146" s="24"/>
      <c r="E146" s="6" t="s">
        <v>197</v>
      </c>
      <c r="G146" s="10" t="s">
        <v>229</v>
      </c>
      <c r="I146" s="10" t="s">
        <v>265</v>
      </c>
    </row>
    <row r="147" spans="1:9" s="26" customFormat="1" x14ac:dyDescent="0.25">
      <c r="A147" s="24"/>
      <c r="E147" s="6" t="s">
        <v>198</v>
      </c>
      <c r="G147" s="10" t="s">
        <v>230</v>
      </c>
      <c r="I147" s="10" t="s">
        <v>266</v>
      </c>
    </row>
    <row r="148" spans="1:9" s="26" customFormat="1" x14ac:dyDescent="0.25">
      <c r="A148" s="24"/>
      <c r="E148" s="6" t="s">
        <v>199</v>
      </c>
      <c r="G148" s="10" t="s">
        <v>231</v>
      </c>
      <c r="I148" s="10" t="s">
        <v>267</v>
      </c>
    </row>
    <row r="149" spans="1:9" s="26" customFormat="1" x14ac:dyDescent="0.25">
      <c r="A149" s="24"/>
      <c r="E149" s="6" t="s">
        <v>200</v>
      </c>
      <c r="G149" s="10" t="s">
        <v>232</v>
      </c>
      <c r="I149" s="10" t="s">
        <v>268</v>
      </c>
    </row>
    <row r="150" spans="1:9" s="26" customFormat="1" x14ac:dyDescent="0.25">
      <c r="A150" s="24"/>
      <c r="E150" s="6" t="s">
        <v>201</v>
      </c>
      <c r="G150" s="10" t="s">
        <v>233</v>
      </c>
      <c r="I150" s="10" t="s">
        <v>269</v>
      </c>
    </row>
    <row r="151" spans="1:9" s="26" customFormat="1" x14ac:dyDescent="0.25">
      <c r="A151" s="24"/>
      <c r="E151" s="6" t="s">
        <v>202</v>
      </c>
      <c r="G151" s="10" t="s">
        <v>234</v>
      </c>
      <c r="I151" s="10" t="s">
        <v>270</v>
      </c>
    </row>
    <row r="152" spans="1:9" s="26" customFormat="1" x14ac:dyDescent="0.25">
      <c r="A152" s="24"/>
      <c r="E152" s="6" t="s">
        <v>203</v>
      </c>
      <c r="G152" s="10" t="s">
        <v>235</v>
      </c>
      <c r="I152" s="10" t="s">
        <v>271</v>
      </c>
    </row>
    <row r="153" spans="1:9" s="26" customFormat="1" x14ac:dyDescent="0.25">
      <c r="A153" s="24"/>
      <c r="E153" s="6" t="s">
        <v>204</v>
      </c>
      <c r="G153" s="10" t="s">
        <v>236</v>
      </c>
      <c r="I153" s="10" t="s">
        <v>272</v>
      </c>
    </row>
    <row r="154" spans="1:9" s="26" customFormat="1" x14ac:dyDescent="0.25">
      <c r="A154" s="24"/>
      <c r="E154" s="6" t="s">
        <v>205</v>
      </c>
      <c r="G154" s="10" t="s">
        <v>237</v>
      </c>
      <c r="I154" s="10" t="s">
        <v>273</v>
      </c>
    </row>
    <row r="155" spans="1:9" x14ac:dyDescent="0.25">
      <c r="B155" s="6" t="s">
        <v>99</v>
      </c>
      <c r="G155" s="10" t="s">
        <v>238</v>
      </c>
      <c r="I155" s="10" t="s">
        <v>274</v>
      </c>
    </row>
    <row r="156" spans="1:9" x14ac:dyDescent="0.25">
      <c r="B156" s="6" t="s">
        <v>116</v>
      </c>
      <c r="G156" s="10" t="s">
        <v>239</v>
      </c>
      <c r="I156" s="10" t="s">
        <v>275</v>
      </c>
    </row>
    <row r="157" spans="1:9" x14ac:dyDescent="0.25">
      <c r="B157" s="6" t="s">
        <v>117</v>
      </c>
      <c r="G157" s="10" t="s">
        <v>240</v>
      </c>
      <c r="I157" s="10" t="s">
        <v>276</v>
      </c>
    </row>
    <row r="158" spans="1:9" x14ac:dyDescent="0.25">
      <c r="B158" s="6" t="s">
        <v>118</v>
      </c>
      <c r="G158" s="10" t="s">
        <v>241</v>
      </c>
    </row>
    <row r="159" spans="1:9" x14ac:dyDescent="0.25">
      <c r="B159" s="6" t="s">
        <v>119</v>
      </c>
      <c r="G159" s="10" t="s">
        <v>242</v>
      </c>
    </row>
    <row r="160" spans="1:9" x14ac:dyDescent="0.25">
      <c r="G160" s="10" t="s">
        <v>243</v>
      </c>
    </row>
    <row r="161" spans="2:7" x14ac:dyDescent="0.25">
      <c r="B161" s="6" t="s">
        <v>100</v>
      </c>
      <c r="G161" s="10" t="s">
        <v>244</v>
      </c>
    </row>
    <row r="162" spans="2:7" x14ac:dyDescent="0.25">
      <c r="B162" s="6" t="s">
        <v>120</v>
      </c>
      <c r="G162" s="10" t="s">
        <v>245</v>
      </c>
    </row>
    <row r="163" spans="2:7" x14ac:dyDescent="0.25">
      <c r="B163" s="6" t="s">
        <v>121</v>
      </c>
      <c r="G163" s="10" t="s">
        <v>246</v>
      </c>
    </row>
    <row r="164" spans="2:7" x14ac:dyDescent="0.25">
      <c r="B164" s="6" t="s">
        <v>122</v>
      </c>
      <c r="G164" s="10" t="s">
        <v>247</v>
      </c>
    </row>
    <row r="165" spans="2:7" x14ac:dyDescent="0.25">
      <c r="B165" s="6" t="s">
        <v>123</v>
      </c>
      <c r="G165" s="10" t="s">
        <v>248</v>
      </c>
    </row>
    <row r="167" spans="2:7" x14ac:dyDescent="0.25">
      <c r="B167" s="5" t="s">
        <v>101</v>
      </c>
      <c r="D167" s="15" t="s">
        <v>124</v>
      </c>
      <c r="E167" s="15" t="s">
        <v>126</v>
      </c>
      <c r="F167" s="16" t="s">
        <v>127</v>
      </c>
      <c r="G167" s="16" t="s">
        <v>128</v>
      </c>
    </row>
    <row r="168" spans="2:7" x14ac:dyDescent="0.25">
      <c r="D168" s="15" t="s">
        <v>125</v>
      </c>
      <c r="E168" s="16" t="s">
        <v>129</v>
      </c>
      <c r="F168" s="16" t="s">
        <v>130</v>
      </c>
      <c r="G168" s="17" t="s">
        <v>131</v>
      </c>
    </row>
    <row r="169" spans="2:7" x14ac:dyDescent="0.25">
      <c r="D169" s="17" t="s">
        <v>132</v>
      </c>
      <c r="E169" s="17" t="s">
        <v>131</v>
      </c>
      <c r="F169" s="18" t="s">
        <v>133</v>
      </c>
      <c r="G169" s="18" t="s">
        <v>134</v>
      </c>
    </row>
    <row r="170" spans="2:7" x14ac:dyDescent="0.25">
      <c r="B170" s="6" t="s">
        <v>102</v>
      </c>
    </row>
    <row r="171" spans="2:7" x14ac:dyDescent="0.25">
      <c r="B171" s="6" t="s">
        <v>135</v>
      </c>
    </row>
    <row r="172" spans="2:7" x14ac:dyDescent="0.25">
      <c r="B172" s="6" t="s">
        <v>136</v>
      </c>
    </row>
    <row r="173" spans="2:7" x14ac:dyDescent="0.25">
      <c r="B173" s="6" t="s">
        <v>137</v>
      </c>
    </row>
    <row r="174" spans="2:7" x14ac:dyDescent="0.25">
      <c r="B174" s="6" t="s">
        <v>138</v>
      </c>
    </row>
    <row r="176" spans="2:7" ht="15" customHeight="1" x14ac:dyDescent="0.25">
      <c r="B176" s="5" t="s">
        <v>103</v>
      </c>
      <c r="D176" s="109" t="s">
        <v>340</v>
      </c>
      <c r="E176" s="109" t="s">
        <v>342</v>
      </c>
      <c r="F176" s="109" t="s">
        <v>345</v>
      </c>
      <c r="G176" s="110" t="s">
        <v>349</v>
      </c>
    </row>
    <row r="177" spans="1:8" x14ac:dyDescent="0.25">
      <c r="D177" s="109"/>
      <c r="E177" s="109"/>
      <c r="F177" s="109"/>
      <c r="G177" s="110"/>
    </row>
    <row r="178" spans="1:8" ht="15" customHeight="1" x14ac:dyDescent="0.25">
      <c r="D178" s="109" t="s">
        <v>341</v>
      </c>
      <c r="E178" s="109" t="s">
        <v>343</v>
      </c>
      <c r="F178" s="110" t="s">
        <v>347</v>
      </c>
      <c r="G178" s="13" t="s">
        <v>350</v>
      </c>
    </row>
    <row r="179" spans="1:8" ht="33.75" customHeight="1" x14ac:dyDescent="0.25">
      <c r="D179" s="109"/>
      <c r="E179" s="109"/>
      <c r="F179" s="110"/>
      <c r="G179" s="12" t="s">
        <v>352</v>
      </c>
    </row>
    <row r="180" spans="1:8" ht="15" customHeight="1" x14ac:dyDescent="0.25">
      <c r="D180" s="109" t="s">
        <v>344</v>
      </c>
      <c r="E180" s="110" t="s">
        <v>346</v>
      </c>
      <c r="F180" s="110" t="s">
        <v>351</v>
      </c>
      <c r="G180" s="111" t="s">
        <v>354</v>
      </c>
    </row>
    <row r="181" spans="1:8" x14ac:dyDescent="0.25">
      <c r="D181" s="109"/>
      <c r="E181" s="110"/>
      <c r="F181" s="110"/>
      <c r="G181" s="111"/>
    </row>
    <row r="182" spans="1:8" ht="15" customHeight="1" x14ac:dyDescent="0.25">
      <c r="D182" s="110" t="s">
        <v>348</v>
      </c>
      <c r="E182" s="13" t="s">
        <v>350</v>
      </c>
      <c r="F182" s="111" t="s">
        <v>355</v>
      </c>
      <c r="G182" s="12" t="s">
        <v>356</v>
      </c>
    </row>
    <row r="183" spans="1:8" ht="22.5" x14ac:dyDescent="0.25">
      <c r="D183" s="110"/>
      <c r="E183" s="12" t="s">
        <v>353</v>
      </c>
      <c r="F183" s="111"/>
      <c r="G183" s="12" t="s">
        <v>357</v>
      </c>
    </row>
    <row r="185" spans="1:8" ht="30" x14ac:dyDescent="0.25">
      <c r="A185" s="24" t="s">
        <v>7</v>
      </c>
      <c r="B185" s="6" t="s">
        <v>70</v>
      </c>
      <c r="C185" s="26"/>
      <c r="D185" s="26"/>
      <c r="E185" s="26"/>
      <c r="F185" s="26"/>
      <c r="G185" s="26"/>
      <c r="H185" s="26"/>
    </row>
    <row r="186" spans="1:8" x14ac:dyDescent="0.25">
      <c r="B186" s="6" t="s">
        <v>387</v>
      </c>
      <c r="C186" s="26"/>
      <c r="D186" s="43" t="s">
        <v>371</v>
      </c>
      <c r="E186" s="43" t="s">
        <v>374</v>
      </c>
      <c r="F186" s="42" t="s">
        <v>369</v>
      </c>
      <c r="G186" s="14" t="s">
        <v>381</v>
      </c>
      <c r="H186" s="14" t="s">
        <v>77</v>
      </c>
    </row>
    <row r="187" spans="1:8" ht="15" customHeight="1" x14ac:dyDescent="0.25">
      <c r="B187" s="6" t="s">
        <v>388</v>
      </c>
      <c r="C187" s="26"/>
      <c r="D187" s="43" t="s">
        <v>372</v>
      </c>
      <c r="E187" s="43" t="s">
        <v>375</v>
      </c>
      <c r="F187" s="42" t="s">
        <v>78</v>
      </c>
      <c r="G187" s="14" t="s">
        <v>79</v>
      </c>
      <c r="H187" s="41" t="s">
        <v>382</v>
      </c>
    </row>
    <row r="188" spans="1:8" ht="22.5" x14ac:dyDescent="0.25">
      <c r="B188" s="6" t="s">
        <v>389</v>
      </c>
      <c r="C188" s="26"/>
      <c r="D188" s="43" t="s">
        <v>373</v>
      </c>
      <c r="E188" s="42" t="s">
        <v>78</v>
      </c>
      <c r="F188" s="14" t="s">
        <v>378</v>
      </c>
      <c r="G188" s="41" t="s">
        <v>384</v>
      </c>
      <c r="H188" s="41" t="s">
        <v>380</v>
      </c>
    </row>
    <row r="189" spans="1:8" ht="15" customHeight="1" x14ac:dyDescent="0.25">
      <c r="B189" s="6" t="s">
        <v>390</v>
      </c>
      <c r="C189" s="26"/>
      <c r="D189" s="42" t="s">
        <v>76</v>
      </c>
      <c r="E189" s="14" t="s">
        <v>376</v>
      </c>
      <c r="F189" s="14" t="s">
        <v>379</v>
      </c>
      <c r="G189" s="41" t="s">
        <v>383</v>
      </c>
      <c r="H189" s="41" t="s">
        <v>385</v>
      </c>
    </row>
    <row r="190" spans="1:8" ht="22.5" x14ac:dyDescent="0.25">
      <c r="B190" s="6" t="s">
        <v>392</v>
      </c>
      <c r="C190" s="26"/>
      <c r="D190" s="14" t="s">
        <v>370</v>
      </c>
      <c r="E190" s="14" t="s">
        <v>377</v>
      </c>
      <c r="F190" s="41" t="s">
        <v>380</v>
      </c>
      <c r="G190" s="41" t="s">
        <v>385</v>
      </c>
      <c r="H190" s="41" t="s">
        <v>386</v>
      </c>
    </row>
    <row r="191" spans="1:8" x14ac:dyDescent="0.25">
      <c r="C191" s="26"/>
      <c r="D191" s="26"/>
      <c r="E191" s="26"/>
      <c r="F191" s="26"/>
      <c r="G191" s="26"/>
      <c r="H191" s="26"/>
    </row>
    <row r="192" spans="1:8" x14ac:dyDescent="0.25">
      <c r="B192" s="6" t="s">
        <v>71</v>
      </c>
      <c r="C192" s="26"/>
      <c r="D192" s="26"/>
      <c r="E192" s="26"/>
      <c r="F192" s="26"/>
      <c r="G192" s="26"/>
      <c r="H192" s="26"/>
    </row>
    <row r="193" spans="2:8" x14ac:dyDescent="0.25">
      <c r="B193" s="7" t="s">
        <v>391</v>
      </c>
      <c r="C193" s="26"/>
      <c r="D193" s="26"/>
      <c r="E193" s="26"/>
      <c r="F193" s="26"/>
      <c r="G193" s="26"/>
      <c r="H193" s="26"/>
    </row>
    <row r="194" spans="2:8" x14ac:dyDescent="0.25">
      <c r="B194" s="6" t="s">
        <v>74</v>
      </c>
      <c r="C194" s="26"/>
      <c r="D194" s="26"/>
      <c r="E194" s="26"/>
      <c r="F194" s="26"/>
      <c r="G194" s="26"/>
      <c r="H194" s="26"/>
    </row>
    <row r="195" spans="2:8" x14ac:dyDescent="0.25">
      <c r="B195" s="6" t="s">
        <v>75</v>
      </c>
      <c r="C195" s="26"/>
      <c r="D195" s="26"/>
      <c r="E195" s="26"/>
      <c r="F195" s="26"/>
      <c r="G195" s="26"/>
      <c r="H195" s="26"/>
    </row>
    <row r="196" spans="2:8" x14ac:dyDescent="0.25">
      <c r="B196" s="6" t="s">
        <v>393</v>
      </c>
      <c r="C196" s="26"/>
      <c r="D196" s="26"/>
      <c r="E196" s="26"/>
      <c r="F196" s="26"/>
      <c r="G196" s="26"/>
      <c r="H196" s="26"/>
    </row>
    <row r="197" spans="2:8" x14ac:dyDescent="0.25">
      <c r="B197" s="6" t="s">
        <v>394</v>
      </c>
      <c r="C197" s="26"/>
      <c r="D197" s="26"/>
      <c r="E197" s="26"/>
      <c r="F197" s="26"/>
      <c r="G197" s="26"/>
      <c r="H197" s="26"/>
    </row>
    <row r="198" spans="2:8" x14ac:dyDescent="0.25">
      <c r="B198" s="8"/>
      <c r="C198" s="26"/>
      <c r="D198" s="26"/>
      <c r="E198" s="26"/>
      <c r="F198" s="26"/>
      <c r="G198" s="26"/>
      <c r="H198" s="26"/>
    </row>
    <row r="199" spans="2:8" x14ac:dyDescent="0.25">
      <c r="B199" s="6" t="s">
        <v>154</v>
      </c>
      <c r="C199" s="26"/>
      <c r="D199" s="26"/>
      <c r="E199" s="26"/>
      <c r="F199" s="26"/>
      <c r="G199" s="26"/>
      <c r="H199" s="26"/>
    </row>
    <row r="200" spans="2:8" x14ac:dyDescent="0.25">
      <c r="B200" s="6" t="s">
        <v>155</v>
      </c>
      <c r="C200" s="26"/>
      <c r="D200" s="26"/>
      <c r="E200" s="26"/>
      <c r="F200" s="26"/>
      <c r="G200" s="26"/>
      <c r="H200" s="26"/>
    </row>
    <row r="201" spans="2:8" x14ac:dyDescent="0.25">
      <c r="B201" s="6" t="s">
        <v>156</v>
      </c>
      <c r="C201" s="26"/>
      <c r="D201" s="26"/>
      <c r="E201" s="26"/>
      <c r="F201" s="26"/>
      <c r="G201" s="26"/>
      <c r="H201" s="26"/>
    </row>
    <row r="202" spans="2:8" x14ac:dyDescent="0.25">
      <c r="B202" s="8"/>
      <c r="C202" s="26"/>
      <c r="D202" s="26"/>
      <c r="E202" s="26"/>
      <c r="F202" s="26"/>
      <c r="G202" s="26"/>
      <c r="H202" s="26"/>
    </row>
    <row r="203" spans="2:8" x14ac:dyDescent="0.25">
      <c r="B203" s="6" t="s">
        <v>160</v>
      </c>
      <c r="C203" s="26"/>
      <c r="D203" s="26"/>
      <c r="E203" s="26"/>
      <c r="F203" s="26"/>
      <c r="G203" s="26"/>
      <c r="H203" s="26"/>
    </row>
    <row r="204" spans="2:8" x14ac:dyDescent="0.25">
      <c r="B204" s="6" t="s">
        <v>163</v>
      </c>
      <c r="C204" s="26"/>
      <c r="D204" s="26"/>
      <c r="E204" s="26"/>
      <c r="F204" s="26"/>
      <c r="G204" s="26"/>
      <c r="H204" s="26"/>
    </row>
    <row r="205" spans="2:8" x14ac:dyDescent="0.25">
      <c r="B205" s="6" t="s">
        <v>164</v>
      </c>
      <c r="C205" s="26"/>
      <c r="D205" s="26"/>
      <c r="E205" s="26"/>
      <c r="F205" s="26"/>
      <c r="G205" s="26"/>
      <c r="H205" s="26"/>
    </row>
    <row r="206" spans="2:8" x14ac:dyDescent="0.25">
      <c r="B206" s="6" t="s">
        <v>165</v>
      </c>
      <c r="C206" s="26"/>
      <c r="D206" s="26"/>
      <c r="E206" s="26"/>
      <c r="F206" s="26"/>
      <c r="G206" s="26"/>
      <c r="H206" s="26"/>
    </row>
    <row r="207" spans="2:8" x14ac:dyDescent="0.25">
      <c r="B207" s="6" t="s">
        <v>166</v>
      </c>
      <c r="C207" s="26"/>
      <c r="D207" s="26"/>
      <c r="E207" s="26"/>
      <c r="F207" s="26"/>
      <c r="G207" s="26"/>
      <c r="H207" s="26"/>
    </row>
    <row r="208" spans="2:8" x14ac:dyDescent="0.25">
      <c r="B208" s="6" t="s">
        <v>167</v>
      </c>
      <c r="C208" s="26"/>
      <c r="D208" s="26"/>
      <c r="E208" s="26"/>
      <c r="F208" s="26"/>
      <c r="G208" s="26"/>
      <c r="H208" s="26"/>
    </row>
    <row r="209" spans="1:8" x14ac:dyDescent="0.25">
      <c r="B209" s="6" t="s">
        <v>168</v>
      </c>
      <c r="C209" s="26"/>
      <c r="D209" s="26"/>
      <c r="E209" s="26"/>
      <c r="F209" s="26"/>
      <c r="G209" s="26"/>
      <c r="H209" s="26"/>
    </row>
    <row r="210" spans="1:8" x14ac:dyDescent="0.25">
      <c r="B210" s="8"/>
      <c r="C210" s="26"/>
      <c r="D210" s="26"/>
      <c r="E210" s="26"/>
      <c r="F210" s="26"/>
      <c r="G210" s="26"/>
      <c r="H210" s="26"/>
    </row>
    <row r="211" spans="1:8" x14ac:dyDescent="0.25">
      <c r="A211" s="24" t="s">
        <v>65</v>
      </c>
      <c r="B211" s="6" t="s">
        <v>432</v>
      </c>
      <c r="D211" s="19"/>
      <c r="E211" s="19"/>
      <c r="F211" s="19"/>
      <c r="G211" s="19"/>
    </row>
    <row r="212" spans="1:8" x14ac:dyDescent="0.25">
      <c r="B212" s="6" t="s">
        <v>441</v>
      </c>
      <c r="D212" s="19"/>
      <c r="E212" s="19"/>
      <c r="F212" s="19"/>
      <c r="G212" s="19"/>
    </row>
    <row r="213" spans="1:8" x14ac:dyDescent="0.25">
      <c r="B213" s="6" t="s">
        <v>442</v>
      </c>
      <c r="D213" s="19"/>
      <c r="E213" s="19"/>
      <c r="F213" s="19"/>
      <c r="G213" s="19"/>
    </row>
    <row r="214" spans="1:8" x14ac:dyDescent="0.25">
      <c r="D214" s="19"/>
      <c r="E214" s="19"/>
      <c r="F214" s="19"/>
      <c r="G214" s="19"/>
    </row>
    <row r="215" spans="1:8" x14ac:dyDescent="0.25">
      <c r="B215" s="6" t="s">
        <v>154</v>
      </c>
      <c r="D215" s="19"/>
      <c r="E215" s="19"/>
      <c r="F215" s="19"/>
      <c r="G215" s="19"/>
    </row>
    <row r="216" spans="1:8" x14ac:dyDescent="0.25">
      <c r="B216" s="6" t="s">
        <v>155</v>
      </c>
      <c r="D216" s="19"/>
      <c r="E216" s="19"/>
      <c r="F216" s="19"/>
      <c r="G216" s="19"/>
    </row>
    <row r="217" spans="1:8" x14ac:dyDescent="0.25">
      <c r="B217" s="6" t="s">
        <v>156</v>
      </c>
      <c r="D217" s="19"/>
      <c r="E217" s="19"/>
      <c r="F217" s="19"/>
      <c r="G217" s="19"/>
    </row>
    <row r="218" spans="1:8" x14ac:dyDescent="0.25">
      <c r="D218" s="19"/>
      <c r="E218" s="19"/>
      <c r="F218" s="19"/>
      <c r="G218" s="19"/>
    </row>
    <row r="219" spans="1:8" x14ac:dyDescent="0.25">
      <c r="B219" s="6" t="s">
        <v>438</v>
      </c>
      <c r="D219" s="19"/>
      <c r="E219" s="19"/>
      <c r="F219" s="19"/>
      <c r="G219" s="19"/>
    </row>
    <row r="220" spans="1:8" x14ac:dyDescent="0.25">
      <c r="B220" s="6" t="s">
        <v>518</v>
      </c>
      <c r="D220" s="19"/>
      <c r="E220" s="19"/>
      <c r="F220" s="19"/>
      <c r="G220" s="19"/>
    </row>
    <row r="221" spans="1:8" x14ac:dyDescent="0.25">
      <c r="B221" s="6" t="s">
        <v>519</v>
      </c>
      <c r="D221" s="19"/>
      <c r="E221" s="19"/>
      <c r="F221" s="19"/>
      <c r="G221" s="19"/>
    </row>
    <row r="222" spans="1:8" x14ac:dyDescent="0.25">
      <c r="D222" s="19"/>
      <c r="E222" s="19"/>
      <c r="F222" s="19"/>
      <c r="G222" s="19"/>
    </row>
    <row r="223" spans="1:8" x14ac:dyDescent="0.25">
      <c r="D223" s="19"/>
      <c r="E223" s="19"/>
      <c r="F223" s="19"/>
      <c r="G223" s="19"/>
    </row>
    <row r="224" spans="1:8" x14ac:dyDescent="0.25">
      <c r="D224" s="19"/>
      <c r="E224" s="19"/>
      <c r="F224" s="19"/>
      <c r="G224" s="19"/>
    </row>
    <row r="225" spans="4:7" x14ac:dyDescent="0.25">
      <c r="D225" s="19"/>
      <c r="E225" s="19"/>
      <c r="F225" s="19"/>
      <c r="G225" s="19"/>
    </row>
    <row r="226" spans="4:7" x14ac:dyDescent="0.25">
      <c r="D226" s="19"/>
      <c r="E226" s="19"/>
      <c r="F226" s="19"/>
      <c r="G226" s="19"/>
    </row>
    <row r="227" spans="4:7" x14ac:dyDescent="0.25">
      <c r="D227" s="19"/>
      <c r="E227" s="19"/>
      <c r="F227" s="19"/>
      <c r="G227" s="19"/>
    </row>
  </sheetData>
  <sheetProtection password="8868" sheet="1" objects="1" scenarios="1" selectLockedCells="1"/>
  <mergeCells count="13">
    <mergeCell ref="D180:D181"/>
    <mergeCell ref="E180:E181"/>
    <mergeCell ref="F180:F181"/>
    <mergeCell ref="G180:G181"/>
    <mergeCell ref="D182:D183"/>
    <mergeCell ref="F182:F183"/>
    <mergeCell ref="D176:D177"/>
    <mergeCell ref="E176:E177"/>
    <mergeCell ref="F176:F177"/>
    <mergeCell ref="G176:G177"/>
    <mergeCell ref="D178:D179"/>
    <mergeCell ref="E178:E179"/>
    <mergeCell ref="F178:F17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12"/>
  <sheetViews>
    <sheetView showGridLines="0" zoomScaleNormal="100" workbookViewId="0"/>
  </sheetViews>
  <sheetFormatPr baseColWidth="10" defaultRowHeight="14.25" x14ac:dyDescent="0.25"/>
  <cols>
    <col min="1" max="1" width="3.7109375" style="5" customWidth="1"/>
    <col min="2" max="2" width="17.140625" style="5" customWidth="1"/>
    <col min="3" max="3" width="68.5703125" style="5" customWidth="1"/>
    <col min="4" max="4" width="23.85546875" style="5" bestFit="1" customWidth="1"/>
    <col min="5" max="5" width="30.42578125" style="5" customWidth="1"/>
    <col min="6" max="16384" width="11.42578125" style="5"/>
  </cols>
  <sheetData>
    <row r="1" spans="2:5" ht="15" customHeight="1" x14ac:dyDescent="0.25"/>
    <row r="2" spans="2:5" ht="30" customHeight="1" x14ac:dyDescent="0.25">
      <c r="B2" s="112"/>
      <c r="C2" s="2" t="s">
        <v>523</v>
      </c>
      <c r="D2" s="3" t="s">
        <v>524</v>
      </c>
      <c r="E2" s="113"/>
    </row>
    <row r="3" spans="2:5" ht="30" customHeight="1" x14ac:dyDescent="0.25">
      <c r="B3" s="112"/>
      <c r="C3" s="2" t="s">
        <v>0</v>
      </c>
      <c r="D3" s="3" t="s">
        <v>2</v>
      </c>
      <c r="E3" s="114"/>
    </row>
    <row r="4" spans="2:5" ht="30" customHeight="1" x14ac:dyDescent="0.25">
      <c r="B4" s="112"/>
      <c r="C4" s="2" t="s">
        <v>1</v>
      </c>
      <c r="D4" s="4" t="s">
        <v>525</v>
      </c>
      <c r="E4" s="115"/>
    </row>
    <row r="6" spans="2:5" x14ac:dyDescent="0.25">
      <c r="C6" s="5" t="s">
        <v>3</v>
      </c>
    </row>
    <row r="8" spans="2:5" ht="45" customHeight="1" x14ac:dyDescent="0.25">
      <c r="C8" s="8" t="s">
        <v>4</v>
      </c>
      <c r="D8" s="8"/>
    </row>
    <row r="9" spans="2:5" ht="45" customHeight="1" x14ac:dyDescent="0.25">
      <c r="C9" s="8" t="s">
        <v>5</v>
      </c>
      <c r="D9" s="8"/>
    </row>
    <row r="10" spans="2:5" ht="45" customHeight="1" x14ac:dyDescent="0.25">
      <c r="C10" s="8" t="s">
        <v>6</v>
      </c>
      <c r="D10" s="8"/>
    </row>
    <row r="11" spans="2:5" ht="45" customHeight="1" x14ac:dyDescent="0.25">
      <c r="C11" s="8" t="s">
        <v>7</v>
      </c>
      <c r="D11" s="8"/>
    </row>
    <row r="12" spans="2:5" ht="45" customHeight="1" x14ac:dyDescent="0.25">
      <c r="C12" s="5" t="s">
        <v>65</v>
      </c>
      <c r="D12" s="8"/>
    </row>
  </sheetData>
  <sheetProtection password="8868" sheet="1" objects="1" scenarios="1" selectLockedCells="1"/>
  <mergeCells count="2">
    <mergeCell ref="B2:B4"/>
    <mergeCell ref="E2:E4"/>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AA28"/>
  <sheetViews>
    <sheetView showGridLines="0" tabSelected="1" zoomScale="70" zoomScaleNormal="70" workbookViewId="0">
      <pane ySplit="10" topLeftCell="A11" activePane="bottomLeft" state="frozen"/>
      <selection pane="bottomLeft" activeCell="B11" sqref="B11:C16"/>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6" width="30.42578125" style="60" customWidth="1"/>
    <col min="7" max="7" width="24.28515625" style="60" customWidth="1"/>
    <col min="8" max="8" width="28.5703125" style="60" customWidth="1"/>
    <col min="9" max="9" width="54.28515625" style="60" customWidth="1"/>
    <col min="10" max="10" width="27.140625" style="60" customWidth="1"/>
    <col min="11" max="11" width="54.28515625" style="60" customWidth="1"/>
    <col min="12" max="13" width="25.7109375" style="60" customWidth="1"/>
    <col min="14" max="14" width="30" style="60" customWidth="1"/>
    <col min="15" max="15" width="49.5703125" style="60" bestFit="1" customWidth="1"/>
    <col min="16" max="16" width="34.28515625" style="60" bestFit="1" customWidth="1"/>
    <col min="17" max="19" width="17.140625" style="60" customWidth="1"/>
    <col min="20" max="20" width="35.7109375" style="60" customWidth="1"/>
    <col min="21" max="21" width="14.85546875" style="60" bestFit="1" customWidth="1"/>
    <col min="22" max="22" width="25.7109375" style="61" bestFit="1" customWidth="1"/>
    <col min="23" max="23" width="25.7109375" style="60" customWidth="1"/>
    <col min="24" max="24" width="25.7109375" style="61" bestFit="1" customWidth="1"/>
    <col min="25" max="25" width="28.7109375" style="60" customWidth="1"/>
    <col min="26" max="26" width="30" style="60" customWidth="1"/>
    <col min="27" max="27" width="23.7109375" style="60" bestFit="1" customWidth="1"/>
    <col min="28" max="16384" width="11.42578125" style="60"/>
  </cols>
  <sheetData>
    <row r="1" spans="2:27" ht="15" customHeight="1" x14ac:dyDescent="0.25"/>
    <row r="2" spans="2:27" ht="30" customHeight="1" x14ac:dyDescent="0.25">
      <c r="B2" s="141"/>
      <c r="C2" s="142" t="s">
        <v>523</v>
      </c>
      <c r="D2" s="143"/>
      <c r="E2" s="3" t="s">
        <v>524</v>
      </c>
      <c r="F2" s="144"/>
    </row>
    <row r="3" spans="2:27" ht="30" customHeight="1" x14ac:dyDescent="0.25">
      <c r="B3" s="141"/>
      <c r="C3" s="142" t="s">
        <v>0</v>
      </c>
      <c r="D3" s="143"/>
      <c r="E3" s="3" t="s">
        <v>2</v>
      </c>
      <c r="F3" s="145"/>
    </row>
    <row r="4" spans="2:27" ht="30" customHeight="1" x14ac:dyDescent="0.25">
      <c r="B4" s="141"/>
      <c r="C4" s="142" t="s">
        <v>1</v>
      </c>
      <c r="D4" s="143"/>
      <c r="E4" s="9" t="s">
        <v>525</v>
      </c>
      <c r="F4" s="146"/>
    </row>
    <row r="5" spans="2:27" ht="15" customHeight="1" x14ac:dyDescent="0.25"/>
    <row r="6" spans="2:27" ht="45" customHeight="1" x14ac:dyDescent="0.25">
      <c r="C6" s="60" t="s">
        <v>4</v>
      </c>
    </row>
    <row r="7" spans="2:27" ht="15" customHeight="1" thickBot="1" x14ac:dyDescent="0.3"/>
    <row r="8" spans="2:27" s="62" customFormat="1" ht="15" customHeight="1" x14ac:dyDescent="0.25">
      <c r="B8" s="116" t="s">
        <v>140</v>
      </c>
      <c r="C8" s="117"/>
      <c r="D8" s="138" t="s">
        <v>67</v>
      </c>
      <c r="E8" s="138" t="s">
        <v>141</v>
      </c>
      <c r="F8" s="138"/>
      <c r="G8" s="138"/>
      <c r="H8" s="117" t="s">
        <v>143</v>
      </c>
      <c r="I8" s="117" t="s">
        <v>24</v>
      </c>
      <c r="J8" s="117" t="s">
        <v>360</v>
      </c>
      <c r="K8" s="117" t="s">
        <v>68</v>
      </c>
      <c r="L8" s="138" t="s">
        <v>25</v>
      </c>
      <c r="M8" s="138"/>
      <c r="N8" s="138"/>
      <c r="O8" s="138" t="s">
        <v>73</v>
      </c>
      <c r="P8" s="138"/>
      <c r="Q8" s="138"/>
      <c r="R8" s="138"/>
      <c r="S8" s="138"/>
      <c r="T8" s="138"/>
      <c r="U8" s="138"/>
      <c r="V8" s="138"/>
      <c r="W8" s="138"/>
      <c r="X8" s="138"/>
      <c r="Y8" s="138"/>
      <c r="Z8" s="138"/>
      <c r="AA8" s="155"/>
    </row>
    <row r="9" spans="2:27" s="62" customFormat="1" ht="15" customHeight="1" x14ac:dyDescent="0.25">
      <c r="B9" s="134"/>
      <c r="C9" s="135"/>
      <c r="D9" s="139"/>
      <c r="E9" s="135" t="s">
        <v>144</v>
      </c>
      <c r="F9" s="135"/>
      <c r="G9" s="135" t="s">
        <v>25</v>
      </c>
      <c r="H9" s="135"/>
      <c r="I9" s="135"/>
      <c r="J9" s="135"/>
      <c r="K9" s="135"/>
      <c r="L9" s="135" t="s">
        <v>70</v>
      </c>
      <c r="M9" s="135" t="s">
        <v>71</v>
      </c>
      <c r="N9" s="135" t="s">
        <v>152</v>
      </c>
      <c r="O9" s="135" t="s">
        <v>153</v>
      </c>
      <c r="P9" s="135" t="s">
        <v>154</v>
      </c>
      <c r="Q9" s="135" t="s">
        <v>160</v>
      </c>
      <c r="R9" s="135"/>
      <c r="S9" s="135"/>
      <c r="T9" s="135"/>
      <c r="U9" s="139" t="s">
        <v>473</v>
      </c>
      <c r="V9" s="135" t="s">
        <v>174</v>
      </c>
      <c r="W9" s="135"/>
      <c r="X9" s="135" t="s">
        <v>175</v>
      </c>
      <c r="Y9" s="135"/>
      <c r="Z9" s="135" t="s">
        <v>397</v>
      </c>
      <c r="AA9" s="153" t="s">
        <v>161</v>
      </c>
    </row>
    <row r="10" spans="2:27" s="62" customFormat="1" ht="15" customHeight="1" thickBot="1" x14ac:dyDescent="0.3">
      <c r="B10" s="136"/>
      <c r="C10" s="137"/>
      <c r="D10" s="140"/>
      <c r="E10" s="137"/>
      <c r="F10" s="137"/>
      <c r="G10" s="137"/>
      <c r="H10" s="137"/>
      <c r="I10" s="137"/>
      <c r="J10" s="137"/>
      <c r="K10" s="137"/>
      <c r="L10" s="137"/>
      <c r="M10" s="137"/>
      <c r="N10" s="137"/>
      <c r="O10" s="137"/>
      <c r="P10" s="137"/>
      <c r="Q10" s="63" t="s">
        <v>157</v>
      </c>
      <c r="R10" s="63" t="s">
        <v>158</v>
      </c>
      <c r="S10" s="63" t="s">
        <v>159</v>
      </c>
      <c r="T10" s="63" t="s">
        <v>162</v>
      </c>
      <c r="U10" s="140"/>
      <c r="V10" s="64" t="s">
        <v>169</v>
      </c>
      <c r="W10" s="63" t="s">
        <v>472</v>
      </c>
      <c r="X10" s="64" t="s">
        <v>169</v>
      </c>
      <c r="Y10" s="63" t="s">
        <v>433</v>
      </c>
      <c r="Z10" s="137"/>
      <c r="AA10" s="154"/>
    </row>
    <row r="11" spans="2:27" s="66" customFormat="1" ht="30" customHeight="1" x14ac:dyDescent="0.25">
      <c r="B11" s="125" t="s">
        <v>42</v>
      </c>
      <c r="C11" s="126"/>
      <c r="D11" s="131" t="str">
        <f>IF(B11="","-",VLOOKUP(B11,Datos!$B$4:$C$25,2,FALSE))</f>
        <v>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v>
      </c>
      <c r="E11" s="124" t="s">
        <v>540</v>
      </c>
      <c r="F11" s="124"/>
      <c r="G11" s="70" t="s">
        <v>359</v>
      </c>
      <c r="H11" s="124" t="s">
        <v>529</v>
      </c>
      <c r="I11" s="124" t="s">
        <v>537</v>
      </c>
      <c r="J11" s="156" t="s">
        <v>150</v>
      </c>
      <c r="K11" s="76" t="s">
        <v>545</v>
      </c>
      <c r="L11" s="156" t="s">
        <v>387</v>
      </c>
      <c r="M11" s="156" t="s">
        <v>394</v>
      </c>
      <c r="N11" s="147" t="str">
        <f>IF(AND(L11=Datos!$B$65,M11=Datos!$B$72),Datos!$D$65,IF(AND(L11=Datos!$B$65,M11=Datos!$B$73),Datos!$E$65,IF(AND(L11=Datos!$B$65,M11=Datos!$B$74),Datos!$F$65,IF(AND(L11=Datos!$B$65,M11=Datos!$B$75),Datos!$G$65,IF(AND(L11=Datos!$B$65,M11=Datos!$B$76),Datos!$H$65,IF(AND(L11=Datos!$B$66,M11=Datos!$B$72),Datos!$D$66,IF(AND(L11=Datos!$B$66,M11=Datos!$B$73),Datos!$E$66,IF(AND(L11=Datos!$B$66,M11=Datos!$B$74),Datos!$F$66,IF(AND(L11=Datos!$B$66,M11=Datos!$B$75),Datos!$G$66,IF(AND(L11=Datos!$B$66,M11=Datos!$B$76),Datos!$H$66,IF(AND(L11=Datos!$B$67,M11=Datos!$B$72),Datos!$D$67,IF(AND(L11=Datos!$B$67,M11=Datos!$B$73),Datos!$E$67,IF(AND(L11=Datos!$B$67,M11=Datos!$B$74),Datos!$F$67,IF(AND(L11=Datos!$B$67,M11=Datos!$B$75),Datos!$G$67,IF(AND(L11=Datos!$B$67,M11=Datos!$B$76),Datos!$H$67,IF(AND(L11=Datos!$B$68,M11=Datos!$B$72),Datos!$D$68,IF(AND(L11=Datos!$B$68,M11=Datos!$B$73),Datos!$E$68,IF(AND(L11=Datos!$B$68,M11=Datos!$B$74),Datos!$F$68,IF(AND(L11=Datos!$B$68,M11=Datos!$B$75),Datos!$G$68,IF(AND(L11=Datos!$B$68,M11=Datos!$B$76),Datos!$H$68,IF(AND(L11=Datos!$B$69,M11=Datos!$B$72),Datos!$D$69,IF(AND(L11=Datos!$B$69,M11=Datos!$B$73),Datos!$E$69,IF(AND(L11=Datos!$B$69,M11=Datos!$B$74),Datos!$F$69,IF(AND(L11=Datos!$B$69,M11=Datos!$B$75),Datos!$G$69,IF(AND(L11=Datos!$B$69,M11=Datos!$B$76),Datos!$H$69,"-")))))))))))))))))))))))))</f>
        <v>ALTA-IMPORTANTE 5</v>
      </c>
      <c r="O11" s="76" t="s">
        <v>527</v>
      </c>
      <c r="P11" s="71" t="s">
        <v>156</v>
      </c>
      <c r="Q11" s="70" t="s">
        <v>163</v>
      </c>
      <c r="R11" s="70" t="s">
        <v>168</v>
      </c>
      <c r="S11" s="70" t="s">
        <v>168</v>
      </c>
      <c r="T11" s="70" t="s">
        <v>166</v>
      </c>
      <c r="U11" s="65">
        <f>((IF(Q11=Datos!$B$83,0,IF(Q11=Datos!$B$84,5,IF(Q11=Datos!$B$85,10,IF(Q11=Datos!$B$86,15,IF(Q11=Datos!$B$87,20,IF(Q11=Datos!$B$88,25,0)))))))/100)+((IF(R11=Datos!$B$83,0,IF(R11=Datos!$B$84,5,IF(R11=Datos!$B$85,10,IF(R11=Datos!$B$86,15,IF(R11=Datos!$B$87,20,IF(R11=Datos!$B$88,25,0)))))))/100)+((IF(S11=Datos!$B$83,0,IF(S11=Datos!$B$84,5,IF(S11=Datos!$B$85,10,IF(S11=Datos!$B$86,15,IF(S11=Datos!$B$87,20,IF(S11=Datos!$B$88,25,0)))))))/100)+((IF(T11=Datos!$B$83,0,IF(T11=Datos!$B$84,5,IF(T11=Datos!$B$85,10,IF(T11=Datos!$B$86,15,IF(T11=Datos!$B$87,20,IF(T11=Datos!$B$88,25,0)))))))/100)</f>
        <v>0.65</v>
      </c>
      <c r="V11" s="159">
        <f>IF(ISERROR((IF(P11=Datos!$B$80,U11,0)+IF(P12=Datos!$B$80,U12,0)+IF(P13=Datos!$B$80,U13,0)+IF(P14=Datos!$B$80,U14,0)+IF(P15=Datos!$B$80,U15,0)+IF(P16=Datos!$B$80,U16,0))/(IF(P11=Datos!$B$80,1,0)+IF(P12=Datos!$B$80,1,0)+IF(P13=Datos!$B$80,1,0)+IF(P14=Datos!$B$80,1,0)+IF(P15=Datos!$B$80,1,0)+IF(P16=Datos!$B$80,1,0))),0,(IF(P11=Datos!$B$80,U11,0)+IF(P12=Datos!$B$80,U12,0)+IF(P13=Datos!$B$80,U13,0)+IF(P14=Datos!$B$80,U14,0)+IF(P15=Datos!$B$80,U15,0)+IF(P16=Datos!$B$80,U16,0))/(IF(P11=Datos!$B$80,1,0)+IF(P12=Datos!$B$80,1,0)+IF(P13=Datos!$B$80,1,0)+IF(P14=Datos!$B$80,1,0)+IF(P15=Datos!$B$80,1,0)+IF(P16=Datos!$B$80,1,0)))</f>
        <v>0.78333333333333333</v>
      </c>
      <c r="W11" s="131" t="str">
        <f>IF(L11="","-",(IF(V11&gt;0,(IF(L11=Datos!$B$65,Datos!$B$65,IF(AND(L11=Datos!$B$66,V11&gt;0.49),Datos!$B$65,IF(AND(L11=Datos!$B$67,V11&gt;0.74),Datos!$B$65,IF(AND(L11=Datos!$B$67,V11&lt;0.75,V11&gt;0.49),Datos!$B$66,IF(AND(L11=Datos!$B$68,V11&gt;0.74),Datos!$B$66,IF(AND(L11=Datos!$B$68,V11&lt;0.75,V11&gt;0.49),Datos!$B$67,IF(AND(L11=Datos!$B$69,V11&gt;0.74),Datos!$B$67,IF(AND(L11=Datos!$B$69,V11&lt;0.75,V11&gt;0.49),Datos!$B$68,L11))))))))),L11)))</f>
        <v>Raro - 1</v>
      </c>
      <c r="X11" s="159">
        <f>IF(ISERROR((IF(P11=Datos!$B$79,U11,0)+IF(P12=Datos!$B$79,U12,0)+IF(P13=Datos!$B$79,U13,0)+IF(P14=Datos!$B$79,U14,0)+IF(P15=Datos!$B$79,U15,0)+IF(P16=Datos!$B$79,U16,0))/(IF(P11=Datos!$B$79,1,0)+IF(P12=Datos!$B$79,1,0)+IF(P13=Datos!$B$79,1,0)+IF(P14=Datos!$B$79,1,0)+IF(P15=Datos!$B$79,1,0)+IF(P16=Datos!$B$79,1,0))),0,(IF(P11=Datos!$B$79,U11,0)+IF(P12=Datos!$B$79,U12,0)+IF(P13=Datos!$B$79,U13,0)+IF(P14=Datos!$B$79,U14,0)+IF(P15=Datos!$B$79,U15,0)+IF(P16=Datos!$B$79,U16,0))/(IF(P11=Datos!$B$79,1,0)+IF(P12=Datos!$B$79,1,0)+IF(P13=Datos!$B$79,1,0)+IF(P14=Datos!$B$79,1,0)+IF(P15=Datos!$B$79,1,0)+IF(P16=Datos!$B$79,1,0)))</f>
        <v>0</v>
      </c>
      <c r="Y11" s="131" t="str">
        <f>IF(M11="","-",(IF(X11&gt;0,(IF(M11=Datos!$B$72,Datos!$B$72,IF(AND(M11=Datos!$B$73,X11&gt;0.49),Datos!$B$72,IF(AND(M11=Datos!$B$74,X11&gt;0.74),Datos!$B$72,IF(AND(M11=Datos!$B$74,X11&lt;0.75,X11&gt;0.49),Datos!$B$73,IF(AND(M11=Datos!$B$75,X11&gt;0.74),Datos!$B$73,IF(AND(M11=Datos!$B$75,X11&lt;0.75,X11&gt;0.49),Datos!$B$74,IF(AND(M11=Datos!$B$76,X11&gt;0.74),Datos!$B$74,IF(AND(M11=Datos!$B$76,X11&lt;0.75,X11&gt;0.49),Datos!$B$75,M11))))))))),M11)))</f>
        <v>Catastrófico - 5</v>
      </c>
      <c r="Z11" s="147" t="str">
        <f>IF(AND(W11=Datos!$B$65,Y11=Datos!$B$72),Datos!$D$65,IF(AND(W11=Datos!$B$65,Y11=Datos!$B$73),Datos!$E$65,IF(AND(W11=Datos!$B$65,Y11=Datos!$B$74),Datos!$F$65,IF(AND(W11=Datos!$B$65,Y11=Datos!$B$75),Datos!$G$65,IF(AND(W11=Datos!$B$65,Y11=Datos!$B$76),Datos!$H$65,IF(AND(W11=Datos!$B$66,Y11=Datos!$B$72),Datos!$D$66,IF(AND(W11=Datos!$B$66,Y11=Datos!$B$73),Datos!$E$66,IF(AND(W11=Datos!$B$66,Y11=Datos!$B$74),Datos!$F$66,IF(AND(W11=Datos!$B$66,Y11=Datos!$B$75),Datos!$G$66,IF(AND(W11=Datos!$B$66,Y11=Datos!$B$76),Datos!$H$66,IF(AND(W11=Datos!$B$67,Y11=Datos!$B$72),Datos!$D$67,IF(AND(W11=Datos!$B$67,Y11=Datos!$B$73),Datos!$E$67,IF(AND(W11=Datos!$B$67,Y11=Datos!$B$74),Datos!$F$67,IF(AND(W11=Datos!$B$67,Y11=Datos!$B$75),Datos!$G$67,IF(AND(W11=Datos!$B$67,Y11=Datos!$B$76),Datos!$H$67,IF(AND(W11=Datos!$B$68,Y11=Datos!$B$72),Datos!$D$68,IF(AND(W11=Datos!$B$68,Y11=Datos!$B$73),Datos!$E$68,IF(AND(W11=Datos!$B$68,Y11=Datos!$B$74),Datos!$F$68,IF(AND(W11=Datos!$B$68,Y11=Datos!$B$75),Datos!$G$68,IF(AND(W11=Datos!$B$68,Y11=Datos!$B$76),Datos!$H$68,IF(AND(W11=Datos!$B$69,Y11=Datos!$B$72),Datos!$D$69,IF(AND(W11=Datos!$B$69,Y11=Datos!$B$73),Datos!$E$69,IF(AND(W11=Datos!$B$69,Y11=Datos!$B$74),Datos!$F$69,IF(AND(W11=Datos!$B$69,Y11=Datos!$B$75),Datos!$G$69,IF(AND(W11=Datos!$B$69,Y11=Datos!$B$76),Datos!$H$69,"-")))))))))))))))))))))))))</f>
        <v>ALTA-IMPORTANTE 5</v>
      </c>
      <c r="AA11" s="150" t="s">
        <v>171</v>
      </c>
    </row>
    <row r="12" spans="2:27" ht="30" customHeight="1" x14ac:dyDescent="0.25">
      <c r="B12" s="127"/>
      <c r="C12" s="128"/>
      <c r="D12" s="132"/>
      <c r="E12" s="122" t="s">
        <v>539</v>
      </c>
      <c r="F12" s="122"/>
      <c r="G12" s="72" t="s">
        <v>359</v>
      </c>
      <c r="H12" s="122"/>
      <c r="I12" s="122"/>
      <c r="J12" s="157"/>
      <c r="K12" s="77" t="s">
        <v>546</v>
      </c>
      <c r="L12" s="157"/>
      <c r="M12" s="157"/>
      <c r="N12" s="148"/>
      <c r="O12" s="77" t="s">
        <v>528</v>
      </c>
      <c r="P12" s="73" t="s">
        <v>156</v>
      </c>
      <c r="Q12" s="72" t="s">
        <v>168</v>
      </c>
      <c r="R12" s="72" t="s">
        <v>168</v>
      </c>
      <c r="S12" s="72" t="s">
        <v>166</v>
      </c>
      <c r="T12" s="72" t="s">
        <v>167</v>
      </c>
      <c r="U12" s="67">
        <f>((IF(Q12=Datos!$B$83,0,IF(Q12=Datos!$B$84,5,IF(Q12=Datos!$B$85,10,IF(Q12=Datos!$B$86,15,IF(Q12=Datos!$B$87,20,IF(Q12=Datos!$B$88,25,0)))))))/100)+((IF(R12=Datos!$B$83,0,IF(R12=Datos!$B$84,5,IF(R12=Datos!$B$85,10,IF(R12=Datos!$B$86,15,IF(R12=Datos!$B$87,20,IF(R12=Datos!$B$88,25,0)))))))/100)+((IF(S12=Datos!$B$83,0,IF(S12=Datos!$B$84,5,IF(S12=Datos!$B$85,10,IF(S12=Datos!$B$86,15,IF(S12=Datos!$B$87,20,IF(S12=Datos!$B$88,25,0)))))))/100)+((IF(T12=Datos!$B$83,0,IF(T12=Datos!$B$84,5,IF(T12=Datos!$B$85,10,IF(T12=Datos!$B$86,15,IF(T12=Datos!$B$87,20,IF(T12=Datos!$B$88,25,0)))))))/100)</f>
        <v>0.85000000000000009</v>
      </c>
      <c r="V12" s="160"/>
      <c r="W12" s="132"/>
      <c r="X12" s="160"/>
      <c r="Y12" s="132"/>
      <c r="Z12" s="148"/>
      <c r="AA12" s="151"/>
    </row>
    <row r="13" spans="2:27" ht="30" customHeight="1" x14ac:dyDescent="0.25">
      <c r="B13" s="127"/>
      <c r="C13" s="128"/>
      <c r="D13" s="132"/>
      <c r="E13" s="122" t="s">
        <v>535</v>
      </c>
      <c r="F13" s="122"/>
      <c r="G13" s="72" t="s">
        <v>359</v>
      </c>
      <c r="H13" s="122"/>
      <c r="I13" s="122"/>
      <c r="J13" s="157"/>
      <c r="K13" s="77" t="s">
        <v>547</v>
      </c>
      <c r="L13" s="157"/>
      <c r="M13" s="157"/>
      <c r="N13" s="148"/>
      <c r="O13" s="77" t="s">
        <v>550</v>
      </c>
      <c r="P13" s="73" t="s">
        <v>156</v>
      </c>
      <c r="Q13" s="72" t="s">
        <v>168</v>
      </c>
      <c r="R13" s="72" t="s">
        <v>167</v>
      </c>
      <c r="S13" s="72" t="s">
        <v>167</v>
      </c>
      <c r="T13" s="72" t="s">
        <v>167</v>
      </c>
      <c r="U13" s="67">
        <f>((IF(Q13=Datos!$B$83,0,IF(Q13=Datos!$B$84,5,IF(Q13=Datos!$B$85,10,IF(Q13=Datos!$B$86,15,IF(Q13=Datos!$B$87,20,IF(Q13=Datos!$B$88,25,0)))))))/100)+((IF(R13=Datos!$B$83,0,IF(R13=Datos!$B$84,5,IF(R13=Datos!$B$85,10,IF(R13=Datos!$B$86,15,IF(R13=Datos!$B$87,20,IF(R13=Datos!$B$88,25,0)))))))/100)+((IF(S13=Datos!$B$83,0,IF(S13=Datos!$B$84,5,IF(S13=Datos!$B$85,10,IF(S13=Datos!$B$86,15,IF(S13=Datos!$B$87,20,IF(S13=Datos!$B$88,25,0)))))))/100)+((IF(T13=Datos!$B$83,0,IF(T13=Datos!$B$84,5,IF(T13=Datos!$B$85,10,IF(T13=Datos!$B$86,15,IF(T13=Datos!$B$87,20,IF(T13=Datos!$B$88,25,0)))))))/100)</f>
        <v>0.85000000000000009</v>
      </c>
      <c r="V13" s="160"/>
      <c r="W13" s="132"/>
      <c r="X13" s="160"/>
      <c r="Y13" s="132"/>
      <c r="Z13" s="148"/>
      <c r="AA13" s="151"/>
    </row>
    <row r="14" spans="2:27" ht="30" customHeight="1" x14ac:dyDescent="0.25">
      <c r="B14" s="127"/>
      <c r="C14" s="128"/>
      <c r="D14" s="132"/>
      <c r="E14" s="122"/>
      <c r="F14" s="122"/>
      <c r="G14" s="72"/>
      <c r="H14" s="122"/>
      <c r="I14" s="122"/>
      <c r="J14" s="157"/>
      <c r="K14" s="77"/>
      <c r="L14" s="157"/>
      <c r="M14" s="157"/>
      <c r="N14" s="148"/>
      <c r="O14" s="77"/>
      <c r="P14" s="73"/>
      <c r="Q14" s="72"/>
      <c r="R14" s="72"/>
      <c r="S14" s="72"/>
      <c r="T14" s="72"/>
      <c r="U14" s="67">
        <f>((IF(Q14=Datos!$B$83,0,IF(Q14=Datos!$B$84,5,IF(Q14=Datos!$B$85,10,IF(Q14=Datos!$B$86,15,IF(Q14=Datos!$B$87,20,IF(Q14=Datos!$B$88,25,0)))))))/100)+((IF(R14=Datos!$B$83,0,IF(R14=Datos!$B$84,5,IF(R14=Datos!$B$85,10,IF(R14=Datos!$B$86,15,IF(R14=Datos!$B$87,20,IF(R14=Datos!$B$88,25,0)))))))/100)+((IF(S14=Datos!$B$83,0,IF(S14=Datos!$B$84,5,IF(S14=Datos!$B$85,10,IF(S14=Datos!$B$86,15,IF(S14=Datos!$B$87,20,IF(S14=Datos!$B$88,25,0)))))))/100)+((IF(T14=Datos!$B$83,0,IF(T14=Datos!$B$84,5,IF(T14=Datos!$B$85,10,IF(T14=Datos!$B$86,15,IF(T14=Datos!$B$87,20,IF(T14=Datos!$B$88,25,0)))))))/100)</f>
        <v>0</v>
      </c>
      <c r="V14" s="160"/>
      <c r="W14" s="132"/>
      <c r="X14" s="160"/>
      <c r="Y14" s="132"/>
      <c r="Z14" s="148"/>
      <c r="AA14" s="151"/>
    </row>
    <row r="15" spans="2:27" ht="30" customHeight="1" x14ac:dyDescent="0.25">
      <c r="B15" s="127"/>
      <c r="C15" s="128"/>
      <c r="D15" s="132"/>
      <c r="E15" s="122"/>
      <c r="F15" s="122"/>
      <c r="G15" s="72"/>
      <c r="H15" s="122"/>
      <c r="I15" s="122"/>
      <c r="J15" s="157"/>
      <c r="K15" s="77"/>
      <c r="L15" s="157"/>
      <c r="M15" s="157"/>
      <c r="N15" s="148"/>
      <c r="O15" s="77"/>
      <c r="P15" s="73"/>
      <c r="Q15" s="72"/>
      <c r="R15" s="72"/>
      <c r="S15" s="72"/>
      <c r="T15" s="72"/>
      <c r="U15" s="67">
        <f>((IF(Q15=Datos!$B$83,0,IF(Q15=Datos!$B$84,5,IF(Q15=Datos!$B$85,10,IF(Q15=Datos!$B$86,15,IF(Q15=Datos!$B$87,20,IF(Q15=Datos!$B$88,25,0)))))))/100)+((IF(R15=Datos!$B$83,0,IF(R15=Datos!$B$84,5,IF(R15=Datos!$B$85,10,IF(R15=Datos!$B$86,15,IF(R15=Datos!$B$87,20,IF(R15=Datos!$B$88,25,0)))))))/100)+((IF(S15=Datos!$B$83,0,IF(S15=Datos!$B$84,5,IF(S15=Datos!$B$85,10,IF(S15=Datos!$B$86,15,IF(S15=Datos!$B$87,20,IF(S15=Datos!$B$88,25,0)))))))/100)+((IF(T15=Datos!$B$83,0,IF(T15=Datos!$B$84,5,IF(T15=Datos!$B$85,10,IF(T15=Datos!$B$86,15,IF(T15=Datos!$B$87,20,IF(T15=Datos!$B$88,25,0)))))))/100)</f>
        <v>0</v>
      </c>
      <c r="V15" s="160"/>
      <c r="W15" s="132"/>
      <c r="X15" s="160"/>
      <c r="Y15" s="132"/>
      <c r="Z15" s="148"/>
      <c r="AA15" s="151"/>
    </row>
    <row r="16" spans="2:27" ht="30" customHeight="1" thickBot="1" x14ac:dyDescent="0.3">
      <c r="B16" s="129"/>
      <c r="C16" s="130"/>
      <c r="D16" s="133"/>
      <c r="E16" s="123"/>
      <c r="F16" s="123"/>
      <c r="G16" s="74"/>
      <c r="H16" s="123"/>
      <c r="I16" s="123"/>
      <c r="J16" s="158"/>
      <c r="K16" s="78"/>
      <c r="L16" s="158"/>
      <c r="M16" s="158"/>
      <c r="N16" s="149"/>
      <c r="O16" s="78"/>
      <c r="P16" s="75"/>
      <c r="Q16" s="74"/>
      <c r="R16" s="74"/>
      <c r="S16" s="74"/>
      <c r="T16" s="74"/>
      <c r="U16" s="68">
        <f>((IF(Q16=Datos!$B$83,0,IF(Q16=Datos!$B$84,5,IF(Q16=Datos!$B$85,10,IF(Q16=Datos!$B$86,15,IF(Q16=Datos!$B$87,20,IF(Q16=Datos!$B$88,25,0)))))))/100)+((IF(R16=Datos!$B$83,0,IF(R16=Datos!$B$84,5,IF(R16=Datos!$B$85,10,IF(R16=Datos!$B$86,15,IF(R16=Datos!$B$87,20,IF(R16=Datos!$B$88,25,0)))))))/100)+((IF(S16=Datos!$B$83,0,IF(S16=Datos!$B$84,5,IF(S16=Datos!$B$85,10,IF(S16=Datos!$B$86,15,IF(S16=Datos!$B$87,20,IF(S16=Datos!$B$88,25,0)))))))/100)+((IF(T16=Datos!$B$83,0,IF(T16=Datos!$B$84,5,IF(T16=Datos!$B$85,10,IF(T16=Datos!$B$86,15,IF(T16=Datos!$B$87,20,IF(T16=Datos!$B$88,25,0)))))))/100)</f>
        <v>0</v>
      </c>
      <c r="V16" s="161"/>
      <c r="W16" s="133"/>
      <c r="X16" s="161"/>
      <c r="Y16" s="133"/>
      <c r="Z16" s="149"/>
      <c r="AA16" s="152"/>
    </row>
    <row r="17" spans="2:27" ht="30" customHeight="1" thickBot="1" x14ac:dyDescent="0.3">
      <c r="B17" s="125" t="s">
        <v>42</v>
      </c>
      <c r="C17" s="126"/>
      <c r="D17" s="131" t="str">
        <f>IF(B17="","-",VLOOKUP(B17,Datos!$B$4:$C$25,2,FALSE))</f>
        <v>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v>
      </c>
      <c r="E17" s="124" t="s">
        <v>531</v>
      </c>
      <c r="F17" s="124"/>
      <c r="G17" s="70" t="s">
        <v>358</v>
      </c>
      <c r="H17" s="124" t="s">
        <v>530</v>
      </c>
      <c r="I17" s="124" t="s">
        <v>538</v>
      </c>
      <c r="J17" s="156" t="s">
        <v>147</v>
      </c>
      <c r="K17" s="76" t="s">
        <v>545</v>
      </c>
      <c r="L17" s="156" t="s">
        <v>389</v>
      </c>
      <c r="M17" s="156" t="s">
        <v>393</v>
      </c>
      <c r="N17" s="147" t="str">
        <f>IF(AND(L17=Datos!$B$65,M17=Datos!$B$72),Datos!$D$65,IF(AND(L17=Datos!$B$65,M17=Datos!$B$73),Datos!$E$65,IF(AND(L17=Datos!$B$65,M17=Datos!$B$74),Datos!$F$65,IF(AND(L17=Datos!$B$65,M17=Datos!$B$75),Datos!$G$65,IF(AND(L17=Datos!$B$65,M17=Datos!$B$76),Datos!$H$65,IF(AND(L17=Datos!$B$66,M17=Datos!$B$72),Datos!$D$66,IF(AND(L17=Datos!$B$66,M17=Datos!$B$73),Datos!$E$66,IF(AND(L17=Datos!$B$66,M17=Datos!$B$74),Datos!$F$66,IF(AND(L17=Datos!$B$66,M17=Datos!$B$75),Datos!$G$66,IF(AND(L17=Datos!$B$66,M17=Datos!$B$76),Datos!$H$66,IF(AND(L17=Datos!$B$67,M17=Datos!$B$72),Datos!$D$67,IF(AND(L17=Datos!$B$67,M17=Datos!$B$73),Datos!$E$67,IF(AND(L17=Datos!$B$67,M17=Datos!$B$74),Datos!$F$67,IF(AND(L17=Datos!$B$67,M17=Datos!$B$75),Datos!$G$67,IF(AND(L17=Datos!$B$67,M17=Datos!$B$76),Datos!$H$67,IF(AND(L17=Datos!$B$68,M17=Datos!$B$72),Datos!$D$68,IF(AND(L17=Datos!$B$68,M17=Datos!$B$73),Datos!$E$68,IF(AND(L17=Datos!$B$68,M17=Datos!$B$74),Datos!$F$68,IF(AND(L17=Datos!$B$68,M17=Datos!$B$75),Datos!$G$68,IF(AND(L17=Datos!$B$68,M17=Datos!$B$76),Datos!$H$68,IF(AND(L17=Datos!$B$69,M17=Datos!$B$72),Datos!$D$69,IF(AND(L17=Datos!$B$69,M17=Datos!$B$73),Datos!$E$69,IF(AND(L17=Datos!$B$69,M17=Datos!$B$74),Datos!$F$69,IF(AND(L17=Datos!$B$69,M17=Datos!$B$75),Datos!$G$69,IF(AND(L17=Datos!$B$69,M17=Datos!$B$76),Datos!$H$69,"-")))))))))))))))))))))))))</f>
        <v>CATASTRÓFICO – INACEPTABLE 12</v>
      </c>
      <c r="O17" s="76" t="s">
        <v>527</v>
      </c>
      <c r="P17" s="107" t="s">
        <v>156</v>
      </c>
      <c r="Q17" s="108" t="s">
        <v>163</v>
      </c>
      <c r="R17" s="108" t="s">
        <v>168</v>
      </c>
      <c r="S17" s="108" t="s">
        <v>168</v>
      </c>
      <c r="T17" s="108" t="s">
        <v>166</v>
      </c>
      <c r="U17" s="65">
        <f>((IF(Q17=Datos!$B$83,0,IF(Q17=Datos!$B$84,5,IF(Q17=Datos!$B$85,10,IF(Q17=Datos!$B$86,15,IF(Q17=Datos!$B$87,20,IF(Q17=Datos!$B$88,25,0)))))))/100)+((IF(R17=Datos!$B$83,0,IF(R17=Datos!$B$84,5,IF(R17=Datos!$B$85,10,IF(R17=Datos!$B$86,15,IF(R17=Datos!$B$87,20,IF(R17=Datos!$B$88,25,0)))))))/100)+((IF(S17=Datos!$B$83,0,IF(S17=Datos!$B$84,5,IF(S17=Datos!$B$85,10,IF(S17=Datos!$B$86,15,IF(S17=Datos!$B$87,20,IF(S17=Datos!$B$88,25,0)))))))/100)+((IF(T17=Datos!$B$83,0,IF(T17=Datos!$B$84,5,IF(T17=Datos!$B$85,10,IF(T17=Datos!$B$86,15,IF(T17=Datos!$B$87,20,IF(T17=Datos!$B$88,25,0)))))))/100)</f>
        <v>0.65</v>
      </c>
      <c r="V17" s="159">
        <f>IF(ISERROR((IF(P17=Datos!$B$80,U17,0)+IF(P18=Datos!$B$80,U18,0)+IF(P19=Datos!$B$80,U19,0)+IF(P20=Datos!$B$80,U20,0)+IF(P21=Datos!$B$80,U21,0)+IF(P22=Datos!$B$80,U22,0))/(IF(P17=Datos!$B$80,1,0)+IF(P18=Datos!$B$80,1,0)+IF(P19=Datos!$B$80,1,0)+IF(P20=Datos!$B$80,1,0)+IF(P21=Datos!$B$80,1,0)+IF(P22=Datos!$B$80,1,0))),0,(IF(P17=Datos!$B$80,U17,0)+IF(P18=Datos!$B$80,U18,0)+IF(P19=Datos!$B$80,U19,0)+IF(P20=Datos!$B$80,U20,0)+IF(P21=Datos!$B$80,U21,0)+IF(P22=Datos!$B$80,U22,0))/(IF(P17=Datos!$B$80,1,0)+IF(P18=Datos!$B$80,1,0)+IF(P19=Datos!$B$80,1,0)+IF(P20=Datos!$B$80,1,0)+IF(P21=Datos!$B$80,1,0)+IF(P22=Datos!$B$80,1,0)))</f>
        <v>0.65</v>
      </c>
      <c r="W17" s="131" t="str">
        <f>IF(L17="","-",(IF(V17&gt;0,(IF(L17=Datos!$B$65,Datos!$B$65,IF(AND(L17=Datos!$B$66,V17&gt;0.49),Datos!$B$65,IF(AND(L17=Datos!$B$67,V17&gt;0.74),Datos!$B$65,IF(AND(L17=Datos!$B$67,V17&lt;0.75,V17&gt;0.49),Datos!$B$66,IF(AND(L17=Datos!$B$68,V17&gt;0.74),Datos!$B$66,IF(AND(L17=Datos!$B$68,V17&lt;0.75,V17&gt;0.49),Datos!$B$67,IF(AND(L17=Datos!$B$69,V17&gt;0.74),Datos!$B$67,IF(AND(L17=Datos!$B$69,V17&lt;0.75,V17&gt;0.49),Datos!$B$68,L17))))))))),L17)))</f>
        <v>Improbable - 2</v>
      </c>
      <c r="X17" s="159">
        <f>IF(ISERROR((IF(P17=Datos!$B$79,U17,0)+IF(P18=Datos!$B$79,U18,0)+IF(P19=Datos!$B$79,U19,0)+IF(P20=Datos!$B$79,U20,0)+IF(P21=Datos!$B$79,U21,0)+IF(P22=Datos!$B$79,U22,0))/(IF(P17=Datos!$B$79,1,0)+IF(P18=Datos!$B$79,1,0)+IF(P19=Datos!$B$79,1,0)+IF(P20=Datos!$B$79,1,0)+IF(P21=Datos!$B$79,1,0)+IF(P22=Datos!$B$79,1,0))),0,(IF(P17=Datos!$B$79,U17,0)+IF(P18=Datos!$B$79,U18,0)+IF(P19=Datos!$B$79,U19,0)+IF(P20=Datos!$B$79,U20,0)+IF(P21=Datos!$B$79,U21,0)+IF(P22=Datos!$B$79,U22,0))/(IF(P17=Datos!$B$79,1,0)+IF(P18=Datos!$B$79,1,0)+IF(P19=Datos!$B$79,1,0)+IF(P20=Datos!$B$79,1,0)+IF(P21=Datos!$B$79,1,0)+IF(P22=Datos!$B$79,1,0)))</f>
        <v>0.55000000000000004</v>
      </c>
      <c r="Y17" s="131" t="str">
        <f>IF(M17="","-",(IF(X17&gt;0,(IF(M17=Datos!$B$72,Datos!$B$72,IF(AND(M17=Datos!$B$73,X17&gt;0.49),Datos!$B$72,IF(AND(M17=Datos!$B$74,X17&gt;0.74),Datos!$B$72,IF(AND(M17=Datos!$B$74,X17&lt;0.75,X17&gt;0.49),Datos!$B$73,IF(AND(M17=Datos!$B$75,X17&gt;0.74),Datos!$B$73,IF(AND(M17=Datos!$B$75,X17&lt;0.75,X17&gt;0.49),Datos!$B$74,IF(AND(M17=Datos!$B$76,X17&gt;0.74),Datos!$B$74,IF(AND(M17=Datos!$B$76,X17&lt;0.75,X17&gt;0.49),Datos!$B$75,M17))))))))),M17)))</f>
        <v>Moderado - 3</v>
      </c>
      <c r="Z17" s="147" t="str">
        <f>IF(AND(W17=Datos!$B$65,Y17=Datos!$B$72),Datos!$D$65,IF(AND(W17=Datos!$B$65,Y17=Datos!$B$73),Datos!$E$65,IF(AND(W17=Datos!$B$65,Y17=Datos!$B$74),Datos!$F$65,IF(AND(W17=Datos!$B$65,Y17=Datos!$B$75),Datos!$G$65,IF(AND(W17=Datos!$B$65,Y17=Datos!$B$76),Datos!$H$65,IF(AND(W17=Datos!$B$66,Y17=Datos!$B$72),Datos!$D$66,IF(AND(W17=Datos!$B$66,Y17=Datos!$B$73),Datos!$E$66,IF(AND(W17=Datos!$B$66,Y17=Datos!$B$74),Datos!$F$66,IF(AND(W17=Datos!$B$66,Y17=Datos!$B$75),Datos!$G$66,IF(AND(W17=Datos!$B$66,Y17=Datos!$B$76),Datos!$H$66,IF(AND(W17=Datos!$B$67,Y17=Datos!$B$72),Datos!$D$67,IF(AND(W17=Datos!$B$67,Y17=Datos!$B$73),Datos!$E$67,IF(AND(W17=Datos!$B$67,Y17=Datos!$B$74),Datos!$F$67,IF(AND(W17=Datos!$B$67,Y17=Datos!$B$75),Datos!$G$67,IF(AND(W17=Datos!$B$67,Y17=Datos!$B$76),Datos!$H$67,IF(AND(W17=Datos!$B$68,Y17=Datos!$B$72),Datos!$D$68,IF(AND(W17=Datos!$B$68,Y17=Datos!$B$73),Datos!$E$68,IF(AND(W17=Datos!$B$68,Y17=Datos!$B$74),Datos!$F$68,IF(AND(W17=Datos!$B$68,Y17=Datos!$B$75),Datos!$G$68,IF(AND(W17=Datos!$B$68,Y17=Datos!$B$76),Datos!$H$68,IF(AND(W17=Datos!$B$69,Y17=Datos!$B$72),Datos!$D$69,IF(AND(W17=Datos!$B$69,Y17=Datos!$B$73),Datos!$E$69,IF(AND(W17=Datos!$B$69,Y17=Datos!$B$74),Datos!$F$69,IF(AND(W17=Datos!$B$69,Y17=Datos!$B$75),Datos!$G$69,IF(AND(W17=Datos!$B$69,Y17=Datos!$B$76),Datos!$H$69,"-")))))))))))))))))))))))))</f>
        <v>MODERADO 6</v>
      </c>
      <c r="AA17" s="150" t="s">
        <v>171</v>
      </c>
    </row>
    <row r="18" spans="2:27" ht="30" customHeight="1" thickBot="1" x14ac:dyDescent="0.3">
      <c r="B18" s="127"/>
      <c r="C18" s="128"/>
      <c r="D18" s="132"/>
      <c r="E18" s="122" t="s">
        <v>526</v>
      </c>
      <c r="F18" s="122"/>
      <c r="G18" s="72" t="s">
        <v>358</v>
      </c>
      <c r="H18" s="122"/>
      <c r="I18" s="122"/>
      <c r="J18" s="157"/>
      <c r="K18" s="77" t="s">
        <v>546</v>
      </c>
      <c r="L18" s="157"/>
      <c r="M18" s="157"/>
      <c r="N18" s="148"/>
      <c r="O18" s="77" t="s">
        <v>551</v>
      </c>
      <c r="P18" s="73" t="s">
        <v>155</v>
      </c>
      <c r="Q18" s="72" t="s">
        <v>163</v>
      </c>
      <c r="R18" s="72" t="s">
        <v>167</v>
      </c>
      <c r="S18" s="72" t="s">
        <v>167</v>
      </c>
      <c r="T18" s="108" t="s">
        <v>166</v>
      </c>
      <c r="U18" s="67">
        <f>((IF(Q18=Datos!$B$83,0,IF(Q18=Datos!$B$84,5,IF(Q18=Datos!$B$85,10,IF(Q18=Datos!$B$86,15,IF(Q18=Datos!$B$87,20,IF(Q18=Datos!$B$88,25,0)))))))/100)+((IF(R18=Datos!$B$83,0,IF(R18=Datos!$B$84,5,IF(R18=Datos!$B$85,10,IF(R18=Datos!$B$86,15,IF(R18=Datos!$B$87,20,IF(R18=Datos!$B$88,25,0)))))))/100)+((IF(S18=Datos!$B$83,0,IF(S18=Datos!$B$84,5,IF(S18=Datos!$B$85,10,IF(S18=Datos!$B$86,15,IF(S18=Datos!$B$87,20,IF(S18=Datos!$B$88,25,0)))))))/100)+((IF(T18=Datos!$B$83,0,IF(T18=Datos!$B$84,5,IF(T18=Datos!$B$85,10,IF(T18=Datos!$B$86,15,IF(T18=Datos!$B$87,20,IF(T18=Datos!$B$88,25,0)))))))/100)</f>
        <v>0.55000000000000004</v>
      </c>
      <c r="V18" s="160"/>
      <c r="W18" s="132"/>
      <c r="X18" s="160"/>
      <c r="Y18" s="132"/>
      <c r="Z18" s="148"/>
      <c r="AA18" s="151"/>
    </row>
    <row r="19" spans="2:27" ht="30" customHeight="1" x14ac:dyDescent="0.25">
      <c r="B19" s="127"/>
      <c r="C19" s="128"/>
      <c r="D19" s="132"/>
      <c r="E19" s="122" t="s">
        <v>534</v>
      </c>
      <c r="F19" s="122"/>
      <c r="G19" s="72" t="s">
        <v>359</v>
      </c>
      <c r="H19" s="122"/>
      <c r="I19" s="122"/>
      <c r="J19" s="157"/>
      <c r="K19" s="77" t="s">
        <v>547</v>
      </c>
      <c r="L19" s="157"/>
      <c r="M19" s="157"/>
      <c r="N19" s="148"/>
      <c r="O19" s="77" t="s">
        <v>532</v>
      </c>
      <c r="P19" s="73" t="s">
        <v>156</v>
      </c>
      <c r="Q19" s="72" t="s">
        <v>166</v>
      </c>
      <c r="R19" s="72" t="s">
        <v>167</v>
      </c>
      <c r="S19" s="72" t="s">
        <v>167</v>
      </c>
      <c r="T19" s="108" t="s">
        <v>166</v>
      </c>
      <c r="U19" s="67">
        <f>((IF(Q19=Datos!$B$83,0,IF(Q19=Datos!$B$84,5,IF(Q19=Datos!$B$85,10,IF(Q19=Datos!$B$86,15,IF(Q19=Datos!$B$87,20,IF(Q19=Datos!$B$88,25,0)))))))/100)+((IF(R19=Datos!$B$83,0,IF(R19=Datos!$B$84,5,IF(R19=Datos!$B$85,10,IF(R19=Datos!$B$86,15,IF(R19=Datos!$B$87,20,IF(R19=Datos!$B$88,25,0)))))))/100)+((IF(S19=Datos!$B$83,0,IF(S19=Datos!$B$84,5,IF(S19=Datos!$B$85,10,IF(S19=Datos!$B$86,15,IF(S19=Datos!$B$87,20,IF(S19=Datos!$B$88,25,0)))))))/100)+((IF(T19=Datos!$B$83,0,IF(T19=Datos!$B$84,5,IF(T19=Datos!$B$85,10,IF(T19=Datos!$B$86,15,IF(T19=Datos!$B$87,20,IF(T19=Datos!$B$88,25,0)))))))/100)</f>
        <v>0.70000000000000007</v>
      </c>
      <c r="V19" s="160"/>
      <c r="W19" s="132"/>
      <c r="X19" s="160"/>
      <c r="Y19" s="132"/>
      <c r="Z19" s="148"/>
      <c r="AA19" s="151"/>
    </row>
    <row r="20" spans="2:27" ht="30" customHeight="1" x14ac:dyDescent="0.25">
      <c r="B20" s="127"/>
      <c r="C20" s="128"/>
      <c r="D20" s="132"/>
      <c r="E20" s="122" t="s">
        <v>536</v>
      </c>
      <c r="F20" s="122"/>
      <c r="G20" s="72" t="s">
        <v>358</v>
      </c>
      <c r="H20" s="122"/>
      <c r="I20" s="122"/>
      <c r="J20" s="157"/>
      <c r="K20" s="77"/>
      <c r="L20" s="157"/>
      <c r="M20" s="157"/>
      <c r="N20" s="148"/>
      <c r="O20" s="77" t="s">
        <v>552</v>
      </c>
      <c r="P20" s="73" t="s">
        <v>156</v>
      </c>
      <c r="Q20" s="72" t="s">
        <v>166</v>
      </c>
      <c r="R20" s="72" t="s">
        <v>166</v>
      </c>
      <c r="S20" s="72" t="s">
        <v>166</v>
      </c>
      <c r="T20" s="72" t="s">
        <v>166</v>
      </c>
      <c r="U20" s="67">
        <f>((IF(Q20=Datos!$B$83,0,IF(Q20=Datos!$B$84,5,IF(Q20=Datos!$B$85,10,IF(Q20=Datos!$B$86,15,IF(Q20=Datos!$B$87,20,IF(Q20=Datos!$B$88,25,0)))))))/100)+((IF(R20=Datos!$B$83,0,IF(R20=Datos!$B$84,5,IF(R20=Datos!$B$85,10,IF(R20=Datos!$B$86,15,IF(R20=Datos!$B$87,20,IF(R20=Datos!$B$88,25,0)))))))/100)+((IF(S20=Datos!$B$83,0,IF(S20=Datos!$B$84,5,IF(S20=Datos!$B$85,10,IF(S20=Datos!$B$86,15,IF(S20=Datos!$B$87,20,IF(S20=Datos!$B$88,25,0)))))))/100)+((IF(T20=Datos!$B$83,0,IF(T20=Datos!$B$84,5,IF(T20=Datos!$B$85,10,IF(T20=Datos!$B$86,15,IF(T20=Datos!$B$87,20,IF(T20=Datos!$B$88,25,0)))))))/100)</f>
        <v>0.6</v>
      </c>
      <c r="V20" s="160"/>
      <c r="W20" s="132"/>
      <c r="X20" s="160"/>
      <c r="Y20" s="132"/>
      <c r="Z20" s="148"/>
      <c r="AA20" s="151"/>
    </row>
    <row r="21" spans="2:27" ht="30" customHeight="1" x14ac:dyDescent="0.25">
      <c r="B21" s="127"/>
      <c r="C21" s="128"/>
      <c r="D21" s="132"/>
      <c r="E21" s="122" t="s">
        <v>543</v>
      </c>
      <c r="F21" s="122"/>
      <c r="G21" s="72" t="s">
        <v>358</v>
      </c>
      <c r="H21" s="122"/>
      <c r="I21" s="122"/>
      <c r="J21" s="157"/>
      <c r="K21" s="77"/>
      <c r="L21" s="157"/>
      <c r="M21" s="157"/>
      <c r="N21" s="148"/>
      <c r="O21" s="77"/>
      <c r="P21" s="73"/>
      <c r="Q21" s="72"/>
      <c r="R21" s="72"/>
      <c r="S21" s="72"/>
      <c r="T21" s="72"/>
      <c r="U21" s="67">
        <f>((IF(Q21=Datos!$B$83,0,IF(Q21=Datos!$B$84,5,IF(Q21=Datos!$B$85,10,IF(Q21=Datos!$B$86,15,IF(Q21=Datos!$B$87,20,IF(Q21=Datos!$B$88,25,0)))))))/100)+((IF(R21=Datos!$B$83,0,IF(R21=Datos!$B$84,5,IF(R21=Datos!$B$85,10,IF(R21=Datos!$B$86,15,IF(R21=Datos!$B$87,20,IF(R21=Datos!$B$88,25,0)))))))/100)+((IF(S21=Datos!$B$83,0,IF(S21=Datos!$B$84,5,IF(S21=Datos!$B$85,10,IF(S21=Datos!$B$86,15,IF(S21=Datos!$B$87,20,IF(S21=Datos!$B$88,25,0)))))))/100)+((IF(T21=Datos!$B$83,0,IF(T21=Datos!$B$84,5,IF(T21=Datos!$B$85,10,IF(T21=Datos!$B$86,15,IF(T21=Datos!$B$87,20,IF(T21=Datos!$B$88,25,0)))))))/100)</f>
        <v>0</v>
      </c>
      <c r="V21" s="160"/>
      <c r="W21" s="132"/>
      <c r="X21" s="160"/>
      <c r="Y21" s="132"/>
      <c r="Z21" s="148"/>
      <c r="AA21" s="151"/>
    </row>
    <row r="22" spans="2:27" ht="30" customHeight="1" thickBot="1" x14ac:dyDescent="0.3">
      <c r="B22" s="129"/>
      <c r="C22" s="130"/>
      <c r="D22" s="133"/>
      <c r="E22" s="123" t="s">
        <v>544</v>
      </c>
      <c r="F22" s="123"/>
      <c r="G22" s="74" t="s">
        <v>358</v>
      </c>
      <c r="H22" s="123"/>
      <c r="I22" s="123"/>
      <c r="J22" s="158"/>
      <c r="K22" s="78"/>
      <c r="L22" s="158"/>
      <c r="M22" s="158"/>
      <c r="N22" s="149"/>
      <c r="O22" s="78"/>
      <c r="P22" s="75"/>
      <c r="Q22" s="74"/>
      <c r="R22" s="74"/>
      <c r="S22" s="74"/>
      <c r="T22" s="74"/>
      <c r="U22" s="68">
        <f>((IF(Q22=Datos!$B$83,0,IF(Q22=Datos!$B$84,5,IF(Q22=Datos!$B$85,10,IF(Q22=Datos!$B$86,15,IF(Q22=Datos!$B$87,20,IF(Q22=Datos!$B$88,25,0)))))))/100)+((IF(R22=Datos!$B$83,0,IF(R22=Datos!$B$84,5,IF(R22=Datos!$B$85,10,IF(R22=Datos!$B$86,15,IF(R22=Datos!$B$87,20,IF(R22=Datos!$B$88,25,0)))))))/100)+((IF(S22=Datos!$B$83,0,IF(S22=Datos!$B$84,5,IF(S22=Datos!$B$85,10,IF(S22=Datos!$B$86,15,IF(S22=Datos!$B$87,20,IF(S22=Datos!$B$88,25,0)))))))/100)+((IF(T22=Datos!$B$83,0,IF(T22=Datos!$B$84,5,IF(T22=Datos!$B$85,10,IF(T22=Datos!$B$86,15,IF(T22=Datos!$B$87,20,IF(T22=Datos!$B$88,25,0)))))))/100)</f>
        <v>0</v>
      </c>
      <c r="V22" s="161"/>
      <c r="W22" s="133"/>
      <c r="X22" s="161"/>
      <c r="Y22" s="133"/>
      <c r="Z22" s="149"/>
      <c r="AA22" s="152"/>
    </row>
    <row r="23" spans="2:27" ht="30" customHeight="1" x14ac:dyDescent="0.25">
      <c r="B23" s="125" t="s">
        <v>42</v>
      </c>
      <c r="C23" s="126"/>
      <c r="D23" s="131" t="str">
        <f>IF(B23="","-",VLOOKUP(B23,Datos!$B$4:$C$25,2,FALSE))</f>
        <v>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v>
      </c>
      <c r="E23" s="124" t="s">
        <v>542</v>
      </c>
      <c r="F23" s="124"/>
      <c r="G23" s="70" t="s">
        <v>359</v>
      </c>
      <c r="H23" s="124" t="s">
        <v>541</v>
      </c>
      <c r="I23" s="124" t="s">
        <v>555</v>
      </c>
      <c r="J23" s="156" t="s">
        <v>149</v>
      </c>
      <c r="K23" s="76" t="s">
        <v>548</v>
      </c>
      <c r="L23" s="156" t="s">
        <v>390</v>
      </c>
      <c r="M23" s="156" t="s">
        <v>393</v>
      </c>
      <c r="N23" s="147" t="str">
        <f>IF(AND(L23=Datos!$B$65,M23=Datos!$B$72),Datos!$D$65,IF(AND(L23=Datos!$B$65,M23=Datos!$B$73),Datos!$E$65,IF(AND(L23=Datos!$B$65,M23=Datos!$B$74),Datos!$F$65,IF(AND(L23=Datos!$B$65,M23=Datos!$B$75),Datos!$G$65,IF(AND(L23=Datos!$B$65,M23=Datos!$B$76),Datos!$H$65,IF(AND(L23=Datos!$B$66,M23=Datos!$B$72),Datos!$D$66,IF(AND(L23=Datos!$B$66,M23=Datos!$B$73),Datos!$E$66,IF(AND(L23=Datos!$B$66,M23=Datos!$B$74),Datos!$F$66,IF(AND(L23=Datos!$B$66,M23=Datos!$B$75),Datos!$G$66,IF(AND(L23=Datos!$B$66,M23=Datos!$B$76),Datos!$H$66,IF(AND(L23=Datos!$B$67,M23=Datos!$B$72),Datos!$D$67,IF(AND(L23=Datos!$B$67,M23=Datos!$B$73),Datos!$E$67,IF(AND(L23=Datos!$B$67,M23=Datos!$B$74),Datos!$F$67,IF(AND(L23=Datos!$B$67,M23=Datos!$B$75),Datos!$G$67,IF(AND(L23=Datos!$B$67,M23=Datos!$B$76),Datos!$H$67,IF(AND(L23=Datos!$B$68,M23=Datos!$B$72),Datos!$D$68,IF(AND(L23=Datos!$B$68,M23=Datos!$B$73),Datos!$E$68,IF(AND(L23=Datos!$B$68,M23=Datos!$B$74),Datos!$F$68,IF(AND(L23=Datos!$B$68,M23=Datos!$B$75),Datos!$G$68,IF(AND(L23=Datos!$B$68,M23=Datos!$B$76),Datos!$H$68,IF(AND(L23=Datos!$B$69,M23=Datos!$B$72),Datos!$D$69,IF(AND(L23=Datos!$B$69,M23=Datos!$B$73),Datos!$E$69,IF(AND(L23=Datos!$B$69,M23=Datos!$B$74),Datos!$F$69,IF(AND(L23=Datos!$B$69,M23=Datos!$B$75),Datos!$G$69,IF(AND(L23=Datos!$B$69,M23=Datos!$B$76),Datos!$H$69,"-")))))))))))))))))))))))))</f>
        <v>CATASTRÓFICO – INACEPTABLE 16</v>
      </c>
      <c r="O23" s="76" t="s">
        <v>553</v>
      </c>
      <c r="P23" s="71" t="s">
        <v>156</v>
      </c>
      <c r="Q23" s="70" t="s">
        <v>164</v>
      </c>
      <c r="R23" s="70" t="s">
        <v>164</v>
      </c>
      <c r="S23" s="70" t="s">
        <v>164</v>
      </c>
      <c r="T23" s="70" t="s">
        <v>165</v>
      </c>
      <c r="U23" s="65">
        <f>((IF(Q23=Datos!$B$83,0,IF(Q23=Datos!$B$84,5,IF(Q23=Datos!$B$85,10,IF(Q23=Datos!$B$86,15,IF(Q23=Datos!$B$87,20,IF(Q23=Datos!$B$88,25,0)))))))/100)+((IF(R23=Datos!$B$83,0,IF(R23=Datos!$B$84,5,IF(R23=Datos!$B$85,10,IF(R23=Datos!$B$86,15,IF(R23=Datos!$B$87,20,IF(R23=Datos!$B$88,25,0)))))))/100)+((IF(S23=Datos!$B$83,0,IF(S23=Datos!$B$84,5,IF(S23=Datos!$B$85,10,IF(S23=Datos!$B$86,15,IF(S23=Datos!$B$87,20,IF(S23=Datos!$B$88,25,0)))))))/100)+((IF(T23=Datos!$B$83,0,IF(T23=Datos!$B$84,5,IF(T23=Datos!$B$85,10,IF(T23=Datos!$B$86,15,IF(T23=Datos!$B$87,20,IF(T23=Datos!$B$88,25,0)))))))/100)</f>
        <v>0.25</v>
      </c>
      <c r="V23" s="159">
        <f>IF(ISERROR((IF(P23=Datos!$B$80,U23,0)+IF(P24=Datos!$B$80,U24,0)+IF(P25=Datos!$B$80,U25,0)+IF(P26=Datos!$B$80,U26,0)+IF(P27=Datos!$B$80,U27,0)+IF(P28=Datos!$B$80,U28,0))/(IF(P23=Datos!$B$80,1,0)+IF(P24=Datos!$B$80,1,0)+IF(P25=Datos!$B$80,1,0)+IF(P26=Datos!$B$80,1,0)+IF(P27=Datos!$B$80,1,0)+IF(P28=Datos!$B$80,1,0))),0,(IF(P23=Datos!$B$80,U23,0)+IF(P24=Datos!$B$80,U24,0)+IF(P25=Datos!$B$80,U25,0)+IF(P26=Datos!$B$80,U26,0)+IF(P27=Datos!$B$80,U27,0)+IF(P28=Datos!$B$80,U28,0))/(IF(P23=Datos!$B$80,1,0)+IF(P24=Datos!$B$80,1,0)+IF(P25=Datos!$B$80,1,0)+IF(P26=Datos!$B$80,1,0)+IF(P27=Datos!$B$80,1,0)+IF(P28=Datos!$B$80,1,0)))</f>
        <v>0.2</v>
      </c>
      <c r="W23" s="131" t="str">
        <f>IF(L23="","-",(IF(V23&gt;0,(IF(L23=Datos!$B$65,Datos!$B$65,IF(AND(L23=Datos!$B$66,V23&gt;0.49),Datos!$B$65,IF(AND(L23=Datos!$B$67,V23&gt;0.74),Datos!$B$65,IF(AND(L23=Datos!$B$67,V23&lt;0.75,V23&gt;0.49),Datos!$B$66,IF(AND(L23=Datos!$B$68,V23&gt;0.74),Datos!$B$66,IF(AND(L23=Datos!$B$68,V23&lt;0.75,V23&gt;0.49),Datos!$B$67,IF(AND(L23=Datos!$B$69,V23&gt;0.74),Datos!$B$67,IF(AND(L23=Datos!$B$69,V23&lt;0.75,V23&gt;0.49),Datos!$B$68,L23))))))))),L23)))</f>
        <v>Probable - 4</v>
      </c>
      <c r="X23" s="159">
        <f>IF(ISERROR((IF(P23=Datos!$B$79,U23,0)+IF(P24=Datos!$B$79,U24,0)+IF(P25=Datos!$B$79,U25,0)+IF(P26=Datos!$B$79,U26,0)+IF(P27=Datos!$B$79,U27,0)+IF(P28=Datos!$B$79,U28,0))/(IF(P23=Datos!$B$79,1,0)+IF(P24=Datos!$B$79,1,0)+IF(P25=Datos!$B$79,1,0)+IF(P26=Datos!$B$79,1,0)+IF(P27=Datos!$B$79,1,0)+IF(P28=Datos!$B$79,1,0))),0,(IF(P23=Datos!$B$79,U23,0)+IF(P24=Datos!$B$79,U24,0)+IF(P25=Datos!$B$79,U25,0)+IF(P26=Datos!$B$79,U26,0)+IF(P27=Datos!$B$79,U27,0)+IF(P28=Datos!$B$79,U28,0))/(IF(P23=Datos!$B$79,1,0)+IF(P24=Datos!$B$79,1,0)+IF(P25=Datos!$B$79,1,0)+IF(P26=Datos!$B$79,1,0)+IF(P27=Datos!$B$79,1,0)+IF(P28=Datos!$B$79,1,0)))</f>
        <v>0</v>
      </c>
      <c r="Y23" s="131" t="str">
        <f>IF(M23="","-",(IF(X23&gt;0,(IF(M23=Datos!$B$72,Datos!$B$72,IF(AND(M23=Datos!$B$73,X23&gt;0.49),Datos!$B$72,IF(AND(M23=Datos!$B$74,X23&gt;0.74),Datos!$B$72,IF(AND(M23=Datos!$B$74,X23&lt;0.75,X23&gt;0.49),Datos!$B$73,IF(AND(M23=Datos!$B$75,X23&gt;0.74),Datos!$B$73,IF(AND(M23=Datos!$B$75,X23&lt;0.75,X23&gt;0.49),Datos!$B$74,IF(AND(M23=Datos!$B$76,X23&gt;0.74),Datos!$B$74,IF(AND(M23=Datos!$B$76,X23&lt;0.75,X23&gt;0.49),Datos!$B$75,M23))))))))),M23)))</f>
        <v>Mayor - 4</v>
      </c>
      <c r="Z23" s="147" t="str">
        <f>IF(AND(W23=Datos!$B$65,Y23=Datos!$B$72),Datos!$D$65,IF(AND(W23=Datos!$B$65,Y23=Datos!$B$73),Datos!$E$65,IF(AND(W23=Datos!$B$65,Y23=Datos!$B$74),Datos!$F$65,IF(AND(W23=Datos!$B$65,Y23=Datos!$B$75),Datos!$G$65,IF(AND(W23=Datos!$B$65,Y23=Datos!$B$76),Datos!$H$65,IF(AND(W23=Datos!$B$66,Y23=Datos!$B$72),Datos!$D$66,IF(AND(W23=Datos!$B$66,Y23=Datos!$B$73),Datos!$E$66,IF(AND(W23=Datos!$B$66,Y23=Datos!$B$74),Datos!$F$66,IF(AND(W23=Datos!$B$66,Y23=Datos!$B$75),Datos!$G$66,IF(AND(W23=Datos!$B$66,Y23=Datos!$B$76),Datos!$H$66,IF(AND(W23=Datos!$B$67,Y23=Datos!$B$72),Datos!$D$67,IF(AND(W23=Datos!$B$67,Y23=Datos!$B$73),Datos!$E$67,IF(AND(W23=Datos!$B$67,Y23=Datos!$B$74),Datos!$F$67,IF(AND(W23=Datos!$B$67,Y23=Datos!$B$75),Datos!$G$67,IF(AND(W23=Datos!$B$67,Y23=Datos!$B$76),Datos!$H$67,IF(AND(W23=Datos!$B$68,Y23=Datos!$B$72),Datos!$D$68,IF(AND(W23=Datos!$B$68,Y23=Datos!$B$73),Datos!$E$68,IF(AND(W23=Datos!$B$68,Y23=Datos!$B$74),Datos!$F$68,IF(AND(W23=Datos!$B$68,Y23=Datos!$B$75),Datos!$G$68,IF(AND(W23=Datos!$B$68,Y23=Datos!$B$76),Datos!$H$68,IF(AND(W23=Datos!$B$69,Y23=Datos!$B$72),Datos!$D$69,IF(AND(W23=Datos!$B$69,Y23=Datos!$B$73),Datos!$E$69,IF(AND(W23=Datos!$B$69,Y23=Datos!$B$74),Datos!$F$69,IF(AND(W23=Datos!$B$69,Y23=Datos!$B$75),Datos!$G$69,IF(AND(W23=Datos!$B$69,Y23=Datos!$B$76),Datos!$H$69,"-")))))))))))))))))))))))))</f>
        <v>CATASTRÓFICO – INACEPTABLE 16</v>
      </c>
      <c r="AA23" s="150" t="s">
        <v>171</v>
      </c>
    </row>
    <row r="24" spans="2:27" ht="30" customHeight="1" x14ac:dyDescent="0.25">
      <c r="B24" s="127"/>
      <c r="C24" s="128"/>
      <c r="D24" s="132"/>
      <c r="E24" s="122" t="s">
        <v>533</v>
      </c>
      <c r="F24" s="122"/>
      <c r="G24" s="72" t="s">
        <v>358</v>
      </c>
      <c r="H24" s="122"/>
      <c r="I24" s="122"/>
      <c r="J24" s="157"/>
      <c r="K24" s="77" t="s">
        <v>549</v>
      </c>
      <c r="L24" s="157"/>
      <c r="M24" s="157"/>
      <c r="N24" s="148"/>
      <c r="O24" s="77" t="s">
        <v>554</v>
      </c>
      <c r="P24" s="73" t="s">
        <v>156</v>
      </c>
      <c r="Q24" s="72" t="s">
        <v>163</v>
      </c>
      <c r="R24" s="72" t="s">
        <v>163</v>
      </c>
      <c r="S24" s="72" t="s">
        <v>163</v>
      </c>
      <c r="T24" s="72" t="s">
        <v>166</v>
      </c>
      <c r="U24" s="67">
        <f>((IF(Q24=Datos!$B$83,0,IF(Q24=Datos!$B$84,5,IF(Q24=Datos!$B$85,10,IF(Q24=Datos!$B$86,15,IF(Q24=Datos!$B$87,20,IF(Q24=Datos!$B$88,25,0)))))))/100)+((IF(R24=Datos!$B$83,0,IF(R24=Datos!$B$84,5,IF(R24=Datos!$B$85,10,IF(R24=Datos!$B$86,15,IF(R24=Datos!$B$87,20,IF(R24=Datos!$B$88,25,0)))))))/100)+((IF(S24=Datos!$B$83,0,IF(S24=Datos!$B$84,5,IF(S24=Datos!$B$85,10,IF(S24=Datos!$B$86,15,IF(S24=Datos!$B$87,20,IF(S24=Datos!$B$88,25,0)))))))/100)+((IF(T24=Datos!$B$83,0,IF(T24=Datos!$B$84,5,IF(T24=Datos!$B$85,10,IF(T24=Datos!$B$86,15,IF(T24=Datos!$B$87,20,IF(T24=Datos!$B$88,25,0)))))))/100)</f>
        <v>0.15</v>
      </c>
      <c r="V24" s="160"/>
      <c r="W24" s="132"/>
      <c r="X24" s="160"/>
      <c r="Y24" s="132"/>
      <c r="Z24" s="148"/>
      <c r="AA24" s="151"/>
    </row>
    <row r="25" spans="2:27" ht="30" customHeight="1" x14ac:dyDescent="0.25">
      <c r="B25" s="127"/>
      <c r="C25" s="128"/>
      <c r="D25" s="132"/>
      <c r="E25" s="122" t="s">
        <v>556</v>
      </c>
      <c r="F25" s="122"/>
      <c r="G25" s="72" t="s">
        <v>358</v>
      </c>
      <c r="H25" s="122"/>
      <c r="I25" s="122"/>
      <c r="J25" s="157"/>
      <c r="K25" s="77" t="s">
        <v>547</v>
      </c>
      <c r="L25" s="157"/>
      <c r="M25" s="157"/>
      <c r="N25" s="148"/>
      <c r="O25" s="77"/>
      <c r="P25" s="73"/>
      <c r="Q25" s="72"/>
      <c r="R25" s="72"/>
      <c r="S25" s="72"/>
      <c r="T25" s="72"/>
      <c r="U25" s="67">
        <f>((IF(Q25=Datos!$B$83,0,IF(Q25=Datos!$B$84,5,IF(Q25=Datos!$B$85,10,IF(Q25=Datos!$B$86,15,IF(Q25=Datos!$B$87,20,IF(Q25=Datos!$B$88,25,0)))))))/100)+((IF(R25=Datos!$B$83,0,IF(R25=Datos!$B$84,5,IF(R25=Datos!$B$85,10,IF(R25=Datos!$B$86,15,IF(R25=Datos!$B$87,20,IF(R25=Datos!$B$88,25,0)))))))/100)+((IF(S25=Datos!$B$83,0,IF(S25=Datos!$B$84,5,IF(S25=Datos!$B$85,10,IF(S25=Datos!$B$86,15,IF(S25=Datos!$B$87,20,IF(S25=Datos!$B$88,25,0)))))))/100)+((IF(T25=Datos!$B$83,0,IF(T25=Datos!$B$84,5,IF(T25=Datos!$B$85,10,IF(T25=Datos!$B$86,15,IF(T25=Datos!$B$87,20,IF(T25=Datos!$B$88,25,0)))))))/100)</f>
        <v>0</v>
      </c>
      <c r="V25" s="160"/>
      <c r="W25" s="132"/>
      <c r="X25" s="160"/>
      <c r="Y25" s="132"/>
      <c r="Z25" s="148"/>
      <c r="AA25" s="151"/>
    </row>
    <row r="26" spans="2:27" ht="30" customHeight="1" x14ac:dyDescent="0.25">
      <c r="B26" s="127"/>
      <c r="C26" s="128"/>
      <c r="D26" s="132"/>
      <c r="E26" s="122"/>
      <c r="F26" s="122"/>
      <c r="G26" s="72"/>
      <c r="H26" s="122"/>
      <c r="I26" s="122"/>
      <c r="J26" s="157"/>
      <c r="K26" s="77"/>
      <c r="L26" s="157"/>
      <c r="M26" s="157"/>
      <c r="N26" s="148"/>
      <c r="O26" s="77"/>
      <c r="P26" s="73"/>
      <c r="Q26" s="72"/>
      <c r="R26" s="72"/>
      <c r="S26" s="72"/>
      <c r="T26" s="72"/>
      <c r="U26" s="67">
        <f>((IF(Q26=Datos!$B$83,0,IF(Q26=Datos!$B$84,5,IF(Q26=Datos!$B$85,10,IF(Q26=Datos!$B$86,15,IF(Q26=Datos!$B$87,20,IF(Q26=Datos!$B$88,25,0)))))))/100)+((IF(R26=Datos!$B$83,0,IF(R26=Datos!$B$84,5,IF(R26=Datos!$B$85,10,IF(R26=Datos!$B$86,15,IF(R26=Datos!$B$87,20,IF(R26=Datos!$B$88,25,0)))))))/100)+((IF(S26=Datos!$B$83,0,IF(S26=Datos!$B$84,5,IF(S26=Datos!$B$85,10,IF(S26=Datos!$B$86,15,IF(S26=Datos!$B$87,20,IF(S26=Datos!$B$88,25,0)))))))/100)+((IF(T26=Datos!$B$83,0,IF(T26=Datos!$B$84,5,IF(T26=Datos!$B$85,10,IF(T26=Datos!$B$86,15,IF(T26=Datos!$B$87,20,IF(T26=Datos!$B$88,25,0)))))))/100)</f>
        <v>0</v>
      </c>
      <c r="V26" s="160"/>
      <c r="W26" s="132"/>
      <c r="X26" s="160"/>
      <c r="Y26" s="132"/>
      <c r="Z26" s="148"/>
      <c r="AA26" s="151"/>
    </row>
    <row r="27" spans="2:27" ht="30" customHeight="1" x14ac:dyDescent="0.25">
      <c r="B27" s="127"/>
      <c r="C27" s="128"/>
      <c r="D27" s="132"/>
      <c r="E27" s="122"/>
      <c r="F27" s="122"/>
      <c r="G27" s="72"/>
      <c r="H27" s="122"/>
      <c r="I27" s="122"/>
      <c r="J27" s="157"/>
      <c r="K27" s="77"/>
      <c r="L27" s="157"/>
      <c r="M27" s="157"/>
      <c r="N27" s="148"/>
      <c r="O27" s="77"/>
      <c r="P27" s="73"/>
      <c r="Q27" s="72"/>
      <c r="R27" s="72"/>
      <c r="S27" s="72"/>
      <c r="T27" s="72"/>
      <c r="U27" s="67">
        <f>((IF(Q27=Datos!$B$83,0,IF(Q27=Datos!$B$84,5,IF(Q27=Datos!$B$85,10,IF(Q27=Datos!$B$86,15,IF(Q27=Datos!$B$87,20,IF(Q27=Datos!$B$88,25,0)))))))/100)+((IF(R27=Datos!$B$83,0,IF(R27=Datos!$B$84,5,IF(R27=Datos!$B$85,10,IF(R27=Datos!$B$86,15,IF(R27=Datos!$B$87,20,IF(R27=Datos!$B$88,25,0)))))))/100)+((IF(S27=Datos!$B$83,0,IF(S27=Datos!$B$84,5,IF(S27=Datos!$B$85,10,IF(S27=Datos!$B$86,15,IF(S27=Datos!$B$87,20,IF(S27=Datos!$B$88,25,0)))))))/100)+((IF(T27=Datos!$B$83,0,IF(T27=Datos!$B$84,5,IF(T27=Datos!$B$85,10,IF(T27=Datos!$B$86,15,IF(T27=Datos!$B$87,20,IF(T27=Datos!$B$88,25,0)))))))/100)</f>
        <v>0</v>
      </c>
      <c r="V27" s="160"/>
      <c r="W27" s="132"/>
      <c r="X27" s="160"/>
      <c r="Y27" s="132"/>
      <c r="Z27" s="148"/>
      <c r="AA27" s="151"/>
    </row>
    <row r="28" spans="2:27" ht="30" customHeight="1" thickBot="1" x14ac:dyDescent="0.3">
      <c r="B28" s="129"/>
      <c r="C28" s="130"/>
      <c r="D28" s="133"/>
      <c r="E28" s="123"/>
      <c r="F28" s="123"/>
      <c r="G28" s="74"/>
      <c r="H28" s="123"/>
      <c r="I28" s="123"/>
      <c r="J28" s="158"/>
      <c r="K28" s="78"/>
      <c r="L28" s="158"/>
      <c r="M28" s="158"/>
      <c r="N28" s="149"/>
      <c r="O28" s="78"/>
      <c r="P28" s="75"/>
      <c r="Q28" s="74"/>
      <c r="R28" s="74"/>
      <c r="S28" s="74"/>
      <c r="T28" s="74"/>
      <c r="U28" s="68">
        <f>((IF(Q28=Datos!$B$83,0,IF(Q28=Datos!$B$84,5,IF(Q28=Datos!$B$85,10,IF(Q28=Datos!$B$86,15,IF(Q28=Datos!$B$87,20,IF(Q28=Datos!$B$88,25,0)))))))/100)+((IF(R28=Datos!$B$83,0,IF(R28=Datos!$B$84,5,IF(R28=Datos!$B$85,10,IF(R28=Datos!$B$86,15,IF(R28=Datos!$B$87,20,IF(R28=Datos!$B$88,25,0)))))))/100)+((IF(S28=Datos!$B$83,0,IF(S28=Datos!$B$84,5,IF(S28=Datos!$B$85,10,IF(S28=Datos!$B$86,15,IF(S28=Datos!$B$87,20,IF(S28=Datos!$B$88,25,0)))))))/100)+((IF(T28=Datos!$B$83,0,IF(T28=Datos!$B$84,5,IF(T28=Datos!$B$85,10,IF(T28=Datos!$B$86,15,IF(T28=Datos!$B$87,20,IF(T28=Datos!$B$88,25,0)))))))/100)</f>
        <v>0</v>
      </c>
      <c r="V28" s="161"/>
      <c r="W28" s="133"/>
      <c r="X28" s="161"/>
      <c r="Y28" s="133"/>
      <c r="Z28" s="149"/>
      <c r="AA28" s="152"/>
    </row>
  </sheetData>
  <sheetProtection password="8E68" sheet="1" objects="1" scenarios="1" selectLockedCells="1" selectUnlockedCells="1"/>
  <mergeCells count="87">
    <mergeCell ref="Y17:Y22"/>
    <mergeCell ref="X17:X22"/>
    <mergeCell ref="E23:F23"/>
    <mergeCell ref="E27:F27"/>
    <mergeCell ref="E28:F28"/>
    <mergeCell ref="E24:F24"/>
    <mergeCell ref="E25:F25"/>
    <mergeCell ref="E26:F26"/>
    <mergeCell ref="E17:F17"/>
    <mergeCell ref="B17:C22"/>
    <mergeCell ref="D17:D22"/>
    <mergeCell ref="E21:F21"/>
    <mergeCell ref="E22:F22"/>
    <mergeCell ref="E18:F18"/>
    <mergeCell ref="E19:F19"/>
    <mergeCell ref="E20:F20"/>
    <mergeCell ref="Z17:Z22"/>
    <mergeCell ref="AA17:AA22"/>
    <mergeCell ref="B23:C28"/>
    <mergeCell ref="D23:D28"/>
    <mergeCell ref="H23:H28"/>
    <mergeCell ref="I23:I28"/>
    <mergeCell ref="J23:J28"/>
    <mergeCell ref="L23:L28"/>
    <mergeCell ref="M23:M28"/>
    <mergeCell ref="N23:N28"/>
    <mergeCell ref="V23:V28"/>
    <mergeCell ref="W23:W28"/>
    <mergeCell ref="X23:X28"/>
    <mergeCell ref="Y23:Y28"/>
    <mergeCell ref="Z23:Z28"/>
    <mergeCell ref="AA23:AA28"/>
    <mergeCell ref="H17:H22"/>
    <mergeCell ref="I17:I22"/>
    <mergeCell ref="J17:J22"/>
    <mergeCell ref="L17:L22"/>
    <mergeCell ref="M17:M22"/>
    <mergeCell ref="N17:N22"/>
    <mergeCell ref="V17:V22"/>
    <mergeCell ref="W17:W22"/>
    <mergeCell ref="H11:H16"/>
    <mergeCell ref="I11:I16"/>
    <mergeCell ref="J11:J16"/>
    <mergeCell ref="L11:L16"/>
    <mergeCell ref="M11:M16"/>
    <mergeCell ref="N11:N16"/>
    <mergeCell ref="V11:V16"/>
    <mergeCell ref="W11:W16"/>
    <mergeCell ref="X11:X16"/>
    <mergeCell ref="Y11:Y16"/>
    <mergeCell ref="Z11:Z16"/>
    <mergeCell ref="AA11:AA16"/>
    <mergeCell ref="G9:G10"/>
    <mergeCell ref="L9:L10"/>
    <mergeCell ref="M9:M10"/>
    <mergeCell ref="N9:N10"/>
    <mergeCell ref="Q9:T9"/>
    <mergeCell ref="I8:I10"/>
    <mergeCell ref="K8:K10"/>
    <mergeCell ref="L8:N8"/>
    <mergeCell ref="E8:G8"/>
    <mergeCell ref="AA9:AA10"/>
    <mergeCell ref="O8:AA8"/>
    <mergeCell ref="U9:U10"/>
    <mergeCell ref="Z9:Z10"/>
    <mergeCell ref="O9:O10"/>
    <mergeCell ref="P9:P10"/>
    <mergeCell ref="H8:H10"/>
    <mergeCell ref="J8:J10"/>
    <mergeCell ref="V9:W9"/>
    <mergeCell ref="X9:Y9"/>
    <mergeCell ref="E9:F10"/>
    <mergeCell ref="E11:F11"/>
    <mergeCell ref="B8:C10"/>
    <mergeCell ref="D8:D10"/>
    <mergeCell ref="B2:B4"/>
    <mergeCell ref="C2:D2"/>
    <mergeCell ref="F2:F4"/>
    <mergeCell ref="C3:D3"/>
    <mergeCell ref="C4:D4"/>
    <mergeCell ref="B11:C16"/>
    <mergeCell ref="D11:D16"/>
    <mergeCell ref="E15:F15"/>
    <mergeCell ref="E16:F16"/>
    <mergeCell ref="E12:F12"/>
    <mergeCell ref="E13:F13"/>
    <mergeCell ref="E14:F14"/>
  </mergeCells>
  <conditionalFormatting sqref="Z1:Z11 N1:N11 N29:N1048576 Z29:Z1048576">
    <cfRule type="beginsWith" dxfId="73" priority="805" operator="beginsWith" text="B">
      <formula>LEFT(N1,LEN("B"))="B"</formula>
    </cfRule>
    <cfRule type="beginsWith" dxfId="72" priority="806" operator="beginsWith" text="M">
      <formula>LEFT(N1,LEN("M"))="M"</formula>
    </cfRule>
    <cfRule type="beginsWith" dxfId="71" priority="807" operator="beginsWith" text="A">
      <formula>LEFT(N1,LEN("A"))="A"</formula>
    </cfRule>
    <cfRule type="beginsWith" dxfId="70" priority="808" operator="beginsWith" text="C">
      <formula>LEFT(N1,LEN("C"))="C"</formula>
    </cfRule>
  </conditionalFormatting>
  <conditionalFormatting sqref="Z17 Z23 N17 N23">
    <cfRule type="beginsWith" dxfId="69" priority="1" operator="beginsWith" text="B">
      <formula>LEFT(N17,LEN("B"))="B"</formula>
    </cfRule>
    <cfRule type="beginsWith" dxfId="68" priority="2" operator="beginsWith" text="M">
      <formula>LEFT(N17,LEN("M"))="M"</formula>
    </cfRule>
    <cfRule type="beginsWith" dxfId="67" priority="3" operator="beginsWith" text="A">
      <formula>LEFT(N17,LEN("A"))="A"</formula>
    </cfRule>
    <cfRule type="beginsWith" dxfId="66" priority="4" operator="beginsWith" text="C">
      <formula>LEFT(N17,LEN("C"))="C"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Datos!$B$79:$B$80</xm:f>
          </x14:formula1>
          <xm:sqref>P11:P28</xm:sqref>
        </x14:dataValidation>
        <x14:dataValidation type="list" allowBlank="1" showInputMessage="1" showErrorMessage="1">
          <x14:formula1>
            <xm:f>Datos!$B$72:$B$76</xm:f>
          </x14:formula1>
          <xm:sqref>M11 M17 M23</xm:sqref>
        </x14:dataValidation>
        <x14:dataValidation type="list" allowBlank="1" showInputMessage="1" showErrorMessage="1">
          <x14:formula1>
            <xm:f>Datos!$B$65:$B$69</xm:f>
          </x14:formula1>
          <xm:sqref>L11 L17 L23</xm:sqref>
        </x14:dataValidation>
        <x14:dataValidation type="list" allowBlank="1" showInputMessage="1" showErrorMessage="1">
          <x14:formula1>
            <xm:f>Datos!$B$4:$B$25</xm:f>
          </x14:formula1>
          <xm:sqref>B11 B17 B23</xm:sqref>
        </x14:dataValidation>
        <x14:dataValidation type="list" allowBlank="1" showInputMessage="1" showErrorMessage="1">
          <x14:formula1>
            <xm:f>Datos!$B$56:$B$62</xm:f>
          </x14:formula1>
          <xm:sqref>J11 J17 J23</xm:sqref>
        </x14:dataValidation>
        <x14:dataValidation type="list" allowBlank="1" showInputMessage="1" showErrorMessage="1">
          <x14:formula1>
            <xm:f>Datos!$B$83:$B$88</xm:f>
          </x14:formula1>
          <xm:sqref>Q11:T28</xm:sqref>
        </x14:dataValidation>
        <x14:dataValidation type="list" allowBlank="1" showInputMessage="1" showErrorMessage="1">
          <x14:formula1>
            <xm:f>Datos!$B$91:$B$94</xm:f>
          </x14:formula1>
          <xm:sqref>AA11 AA17 AA23</xm:sqref>
        </x14:dataValidation>
        <x14:dataValidation type="list" allowBlank="1" showInputMessage="1" showErrorMessage="1">
          <x14:formula1>
            <xm:f>Datos!$B$52:$B$53</xm:f>
          </x14:formula1>
          <xm:sqref>G11:G28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Z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54.28515625" style="5" customWidth="1"/>
    <col min="8" max="8" width="28.5703125" style="5" customWidth="1"/>
    <col min="9" max="12" width="25.7109375" style="5" customWidth="1"/>
    <col min="13" max="13" width="8.42578125" style="5" bestFit="1" customWidth="1"/>
    <col min="14" max="17" width="25.7109375" style="5" customWidth="1"/>
    <col min="18" max="18" width="8.140625" style="5" bestFit="1" customWidth="1"/>
    <col min="19" max="22" width="25.7109375" style="5" customWidth="1"/>
    <col min="23" max="23" width="8.42578125" style="5" bestFit="1" customWidth="1"/>
    <col min="24" max="24" width="17.140625" style="5" customWidth="1"/>
    <col min="25" max="26" width="28.5703125" style="5" customWidth="1"/>
    <col min="27" max="16384" width="11.42578125" style="5"/>
  </cols>
  <sheetData>
    <row r="1" spans="2:26" ht="15" customHeight="1" x14ac:dyDescent="0.25"/>
    <row r="2" spans="2:26" ht="30" customHeight="1" x14ac:dyDescent="0.25">
      <c r="B2" s="112"/>
      <c r="C2" s="188" t="s">
        <v>523</v>
      </c>
      <c r="D2" s="189"/>
      <c r="E2" s="3" t="s">
        <v>524</v>
      </c>
      <c r="F2" s="113"/>
    </row>
    <row r="3" spans="2:26" ht="30" customHeight="1" x14ac:dyDescent="0.25">
      <c r="B3" s="112"/>
      <c r="C3" s="188" t="s">
        <v>0</v>
      </c>
      <c r="D3" s="189"/>
      <c r="E3" s="3" t="s">
        <v>2</v>
      </c>
      <c r="F3" s="114"/>
    </row>
    <row r="4" spans="2:26" ht="30" customHeight="1" x14ac:dyDescent="0.25">
      <c r="B4" s="112"/>
      <c r="C4" s="188" t="s">
        <v>1</v>
      </c>
      <c r="D4" s="189"/>
      <c r="E4" s="9" t="s">
        <v>525</v>
      </c>
      <c r="F4" s="115"/>
    </row>
    <row r="6" spans="2:26" ht="45" customHeight="1" thickBot="1" x14ac:dyDescent="0.3">
      <c r="C6" s="5" t="s">
        <v>5</v>
      </c>
    </row>
    <row r="7" spans="2:26" ht="15" customHeight="1" thickBot="1" x14ac:dyDescent="0.3">
      <c r="H7" s="173" t="s">
        <v>104</v>
      </c>
      <c r="I7" s="174"/>
      <c r="J7" s="174"/>
      <c r="K7" s="174"/>
      <c r="L7" s="174"/>
      <c r="M7" s="174"/>
      <c r="N7" s="174"/>
      <c r="O7" s="174"/>
      <c r="P7" s="174"/>
      <c r="Q7" s="174"/>
      <c r="R7" s="174"/>
      <c r="S7" s="174"/>
      <c r="T7" s="174"/>
      <c r="U7" s="174"/>
      <c r="V7" s="174"/>
      <c r="W7" s="174"/>
      <c r="X7" s="174"/>
      <c r="Y7" s="175"/>
    </row>
    <row r="8" spans="2:26" s="37" customFormat="1" ht="15" customHeight="1" x14ac:dyDescent="0.25">
      <c r="B8" s="168" t="s">
        <v>140</v>
      </c>
      <c r="C8" s="169"/>
      <c r="D8" s="178" t="s">
        <v>67</v>
      </c>
      <c r="E8" s="169" t="s">
        <v>69</v>
      </c>
      <c r="F8" s="169" t="s">
        <v>293</v>
      </c>
      <c r="G8" s="190" t="s">
        <v>82</v>
      </c>
      <c r="H8" s="168" t="s">
        <v>70</v>
      </c>
      <c r="I8" s="178" t="s">
        <v>301</v>
      </c>
      <c r="J8" s="178"/>
      <c r="K8" s="178"/>
      <c r="L8" s="178"/>
      <c r="M8" s="178"/>
      <c r="N8" s="178"/>
      <c r="O8" s="178"/>
      <c r="P8" s="178"/>
      <c r="Q8" s="178"/>
      <c r="R8" s="178"/>
      <c r="S8" s="178"/>
      <c r="T8" s="178"/>
      <c r="U8" s="178"/>
      <c r="V8" s="178"/>
      <c r="W8" s="178"/>
      <c r="X8" s="178" t="s">
        <v>302</v>
      </c>
      <c r="Y8" s="181" t="s">
        <v>339</v>
      </c>
      <c r="Z8" s="185" t="s">
        <v>154</v>
      </c>
    </row>
    <row r="9" spans="2:26" s="37" customFormat="1" ht="15" customHeight="1" x14ac:dyDescent="0.25">
      <c r="B9" s="176"/>
      <c r="C9" s="184"/>
      <c r="D9" s="179"/>
      <c r="E9" s="184"/>
      <c r="F9" s="184"/>
      <c r="G9" s="191"/>
      <c r="H9" s="176"/>
      <c r="I9" s="184" t="s">
        <v>295</v>
      </c>
      <c r="J9" s="184"/>
      <c r="K9" s="184"/>
      <c r="L9" s="184"/>
      <c r="M9" s="184"/>
      <c r="N9" s="184" t="s">
        <v>337</v>
      </c>
      <c r="O9" s="184"/>
      <c r="P9" s="184"/>
      <c r="Q9" s="184"/>
      <c r="R9" s="184"/>
      <c r="S9" s="184" t="s">
        <v>338</v>
      </c>
      <c r="T9" s="184"/>
      <c r="U9" s="184"/>
      <c r="V9" s="184"/>
      <c r="W9" s="184"/>
      <c r="X9" s="179"/>
      <c r="Y9" s="182"/>
      <c r="Z9" s="186"/>
    </row>
    <row r="10" spans="2:26" s="37" customFormat="1" ht="15" customHeight="1" thickBot="1" x14ac:dyDescent="0.3">
      <c r="B10" s="177"/>
      <c r="C10" s="193"/>
      <c r="D10" s="180"/>
      <c r="E10" s="193"/>
      <c r="F10" s="193"/>
      <c r="G10" s="192"/>
      <c r="H10" s="177"/>
      <c r="I10" s="53" t="s">
        <v>296</v>
      </c>
      <c r="J10" s="53" t="s">
        <v>297</v>
      </c>
      <c r="K10" s="53" t="s">
        <v>298</v>
      </c>
      <c r="L10" s="53" t="s">
        <v>299</v>
      </c>
      <c r="M10" s="53" t="s">
        <v>300</v>
      </c>
      <c r="N10" s="53" t="s">
        <v>296</v>
      </c>
      <c r="O10" s="53" t="s">
        <v>297</v>
      </c>
      <c r="P10" s="53" t="s">
        <v>298</v>
      </c>
      <c r="Q10" s="53" t="s">
        <v>299</v>
      </c>
      <c r="R10" s="53" t="s">
        <v>300</v>
      </c>
      <c r="S10" s="53" t="s">
        <v>296</v>
      </c>
      <c r="T10" s="53" t="s">
        <v>297</v>
      </c>
      <c r="U10" s="53" t="s">
        <v>298</v>
      </c>
      <c r="V10" s="53" t="s">
        <v>299</v>
      </c>
      <c r="W10" s="53" t="s">
        <v>300</v>
      </c>
      <c r="X10" s="180"/>
      <c r="Y10" s="183"/>
      <c r="Z10" s="187"/>
    </row>
    <row r="11" spans="2:26" s="27" customFormat="1" ht="97.5" customHeight="1" thickBot="1" x14ac:dyDescent="0.3">
      <c r="B11" s="171"/>
      <c r="C11" s="172"/>
      <c r="D11" s="54" t="str">
        <f>IF(B11="","-",VLOOKUP(B11,Datos!$B$3:$C$25,2,FALSE))</f>
        <v>-</v>
      </c>
      <c r="E11" s="82"/>
      <c r="F11" s="82"/>
      <c r="G11" s="82"/>
      <c r="H11" s="83"/>
      <c r="I11" s="82"/>
      <c r="J11" s="82"/>
      <c r="K11" s="82"/>
      <c r="L11" s="82"/>
      <c r="M11" s="54">
        <f>ROUND((((IF(I11=Datos!$B$109,4,IF(I11=Datos!$B$110,3,IF(I11=Datos!$B$111,2,IF(I11=Datos!$B$112,1,0)))))+(IF(J11=Datos!$B$115,4,IF(J11=Datos!$B$116,3,IF(J11=Datos!$B$117,2,IF(J11=Datos!$B$118,1,0)))))+(IF(K11=Datos!$B$121,4,IF(K11=Datos!$B$122,3,IF(K11=Datos!$B$123,2,IF(K11=Datos!$B$124,1,0)))))+(IF(L11=Datos!$B$127,4,IF(L11=Datos!$B$128,3,IF(L11=Datos!$B$129,2,IF(L11=Datos!$B$130,1,0))))))/4),0)</f>
        <v>0</v>
      </c>
      <c r="N11" s="82"/>
      <c r="O11" s="82"/>
      <c r="P11" s="82"/>
      <c r="Q11" s="82"/>
      <c r="R11" s="54">
        <f>ROUND((((IF(N11=Datos!$B$109,4,IF(N11=Datos!$B$110,3,IF(N11=Datos!$B$111,2,IF(N11=Datos!$B$112,1,0)))))+(IF(O11=Datos!$B$115,4,IF(O11=Datos!$B$116,3,IF(O11=Datos!$B$117,2,IF(O11=Datos!$B$118,1,0)))))+(IF(P11=Datos!$B$121,4,IF(P11=Datos!$B$122,3,IF(P11=Datos!$B$123,2,IF(P11=Datos!$B$124,1,0)))))+(IF(Q11=Datos!$B$127,4,IF(Q11=Datos!$B$128,3,IF(Q11=Datos!$B$129,2,IF(Q11=Datos!$B$130,1,0))))))/4),0)</f>
        <v>0</v>
      </c>
      <c r="S11" s="82"/>
      <c r="T11" s="82"/>
      <c r="U11" s="82"/>
      <c r="V11" s="82"/>
      <c r="W11" s="54">
        <f>ROUND((((IF(S11=Datos!$B$109,4,IF(S11=Datos!$B$110,3,IF(S11=Datos!$B$111,2,IF(S11=Datos!$B$112,1,0)))))+(IF(T11=Datos!$B$115,4,IF(T11=Datos!$B$116,3,IF(T11=Datos!$B$117,2,IF(T11=Datos!$B$118,1,0)))))+(IF(U11=Datos!$B$121,4,IF(U11=Datos!$B$122,3,IF(U11=Datos!$B$123,2,IF(U11=Datos!$B$124,1,0)))))+(IF(V11=Datos!$B$127,4,IF(V11=Datos!$B$128,3,IF(V11=Datos!$B$129,2,IF(V11=Datos!$B$130,1,0))))))/4),0)</f>
        <v>0</v>
      </c>
      <c r="X11" s="54">
        <f>IF(H11=Datos!$B$102,5*(M11+R11+W11),IF(H11=Datos!$B$103,4*(M11+R11+W11),IF(H11=Datos!$B$104,3*(M11+R11+W11),IF(H11=Datos!$B$105,2*(M11+R11+W11),IF(H11=Datos!$B$106,1*(M11+R11+W11),0)))))</f>
        <v>0</v>
      </c>
      <c r="Y11" s="54" t="str">
        <f>IF(X11=0,"-",IF(X11&gt;40,"RIESGO SIGNIFICATIVO",IF(X11&lt;21,"RIESGO LEVE","RIESGO MODERADO")))</f>
        <v>-</v>
      </c>
      <c r="Z11" s="55" t="str">
        <f>IF(Y11="RIESGO LEVE","Seguimiento ",IF(Y11="RIESGO MODERADO","Seguimiento, control y medidas de mitigación",IF(Y11="RIESGO SIGNIFICATIVO","Riesgo residual (inversión)","-")))</f>
        <v>-</v>
      </c>
    </row>
    <row r="12" spans="2:26" s="27" customFormat="1" ht="97.5" customHeight="1" thickBot="1" x14ac:dyDescent="0.3">
      <c r="B12" s="171"/>
      <c r="C12" s="172"/>
      <c r="D12" s="54" t="str">
        <f>IF(B12="","-",VLOOKUP(B12,Datos!$B$3:$C$25,2,FALSE))</f>
        <v>-</v>
      </c>
      <c r="E12" s="82"/>
      <c r="F12" s="82"/>
      <c r="G12" s="82"/>
      <c r="H12" s="83"/>
      <c r="I12" s="82"/>
      <c r="J12" s="82"/>
      <c r="K12" s="82"/>
      <c r="L12" s="82"/>
      <c r="M12" s="54">
        <f>ROUND((((IF(I12=Datos!$B$109,4,IF(I12=Datos!$B$110,3,IF(I12=Datos!$B$111,2,IF(I12=Datos!$B$112,1,0)))))+(IF(J12=Datos!$B$115,4,IF(J12=Datos!$B$116,3,IF(J12=Datos!$B$117,2,IF(J12=Datos!$B$118,1,0)))))+(IF(K12=Datos!$B$121,4,IF(K12=Datos!$B$122,3,IF(K12=Datos!$B$123,2,IF(K12=Datos!$B$124,1,0)))))+(IF(L12=Datos!$B$127,4,IF(L12=Datos!$B$128,3,IF(L12=Datos!$B$129,2,IF(L12=Datos!$B$130,1,0))))))/4),0)</f>
        <v>0</v>
      </c>
      <c r="N12" s="82"/>
      <c r="O12" s="82"/>
      <c r="P12" s="82"/>
      <c r="Q12" s="82"/>
      <c r="R12" s="54">
        <f>ROUND((((IF(N12=Datos!$B$109,4,IF(N12=Datos!$B$110,3,IF(N12=Datos!$B$111,2,IF(N12=Datos!$B$112,1,0)))))+(IF(O12=Datos!$B$115,4,IF(O12=Datos!$B$116,3,IF(O12=Datos!$B$117,2,IF(O12=Datos!$B$118,1,0)))))+(IF(P12=Datos!$B$121,4,IF(P12=Datos!$B$122,3,IF(P12=Datos!$B$123,2,IF(P12=Datos!$B$124,1,0)))))+(IF(Q12=Datos!$B$127,4,IF(Q12=Datos!$B$128,3,IF(Q12=Datos!$B$129,2,IF(Q12=Datos!$B$130,1,0))))))/4),0)</f>
        <v>0</v>
      </c>
      <c r="S12" s="82"/>
      <c r="T12" s="82"/>
      <c r="U12" s="82"/>
      <c r="V12" s="82"/>
      <c r="W12" s="54">
        <f>ROUND((((IF(S12=Datos!$B$109,4,IF(S12=Datos!$B$110,3,IF(S12=Datos!$B$111,2,IF(S12=Datos!$B$112,1,0)))))+(IF(T12=Datos!$B$115,4,IF(T12=Datos!$B$116,3,IF(T12=Datos!$B$117,2,IF(T12=Datos!$B$118,1,0)))))+(IF(U12=Datos!$B$121,4,IF(U12=Datos!$B$122,3,IF(U12=Datos!$B$123,2,IF(U12=Datos!$B$124,1,0)))))+(IF(V12=Datos!$B$127,4,IF(V12=Datos!$B$128,3,IF(V12=Datos!$B$129,2,IF(V12=Datos!$B$130,1,0))))))/4),0)</f>
        <v>0</v>
      </c>
      <c r="X12" s="54">
        <f>IF(H12=Datos!$B$102,5*(M12+R12+W12),IF(H12=Datos!$B$103,4*(M12+R12+W12),IF(H12=Datos!$B$104,3*(M12+R12+W12),IF(H12=Datos!$B$105,2*(M12+R12+W12),IF(H12=Datos!$B$106,1*(M12+R12+W12),0)))))</f>
        <v>0</v>
      </c>
      <c r="Y12" s="54" t="str">
        <f t="shared" ref="Y12:Y75" si="0">IF(X12=0,"-",IF(X12&gt;40,"RIESGO SIGNIFICATIVO",IF(X12&lt;21,"RIESGO LEVE","RIESGO MODERADO")))</f>
        <v>-</v>
      </c>
      <c r="Z12" s="55" t="str">
        <f t="shared" ref="Z12:Z75" si="1">IF(Y12="RIESGO LEVE","Seguimiento ",IF(Y12="RIESGO MODERADO","Seguimiento, control y medidas de mitigación",IF(Y12="RIESGO SIGNIFICATIVO","Riesgo residual (inversión)","-")))</f>
        <v>-</v>
      </c>
    </row>
    <row r="13" spans="2:26" s="27" customFormat="1" ht="97.5" customHeight="1" thickBot="1" x14ac:dyDescent="0.3">
      <c r="B13" s="171"/>
      <c r="C13" s="172"/>
      <c r="D13" s="54" t="str">
        <f>IF(B13="","-",VLOOKUP(B13,Datos!$B$3:$C$25,2,FALSE))</f>
        <v>-</v>
      </c>
      <c r="E13" s="82"/>
      <c r="F13" s="82"/>
      <c r="G13" s="82"/>
      <c r="H13" s="83"/>
      <c r="I13" s="82"/>
      <c r="J13" s="82"/>
      <c r="K13" s="82"/>
      <c r="L13" s="82"/>
      <c r="M13" s="54">
        <f>ROUND((((IF(I13=Datos!$B$109,4,IF(I13=Datos!$B$110,3,IF(I13=Datos!$B$111,2,IF(I13=Datos!$B$112,1,0)))))+(IF(J13=Datos!$B$115,4,IF(J13=Datos!$B$116,3,IF(J13=Datos!$B$117,2,IF(J13=Datos!$B$118,1,0)))))+(IF(K13=Datos!$B$121,4,IF(K13=Datos!$B$122,3,IF(K13=Datos!$B$123,2,IF(K13=Datos!$B$124,1,0)))))+(IF(L13=Datos!$B$127,4,IF(L13=Datos!$B$128,3,IF(L13=Datos!$B$129,2,IF(L13=Datos!$B$130,1,0))))))/4),0)</f>
        <v>0</v>
      </c>
      <c r="N13" s="82"/>
      <c r="O13" s="82"/>
      <c r="P13" s="82"/>
      <c r="Q13" s="82"/>
      <c r="R13" s="54">
        <f>ROUND((((IF(N13=Datos!$B$109,4,IF(N13=Datos!$B$110,3,IF(N13=Datos!$B$111,2,IF(N13=Datos!$B$112,1,0)))))+(IF(O13=Datos!$B$115,4,IF(O13=Datos!$B$116,3,IF(O13=Datos!$B$117,2,IF(O13=Datos!$B$118,1,0)))))+(IF(P13=Datos!$B$121,4,IF(P13=Datos!$B$122,3,IF(P13=Datos!$B$123,2,IF(P13=Datos!$B$124,1,0)))))+(IF(Q13=Datos!$B$127,4,IF(Q13=Datos!$B$128,3,IF(Q13=Datos!$B$129,2,IF(Q13=Datos!$B$130,1,0))))))/4),0)</f>
        <v>0</v>
      </c>
      <c r="S13" s="82"/>
      <c r="T13" s="82"/>
      <c r="U13" s="82"/>
      <c r="V13" s="82"/>
      <c r="W13" s="54">
        <f>ROUND((((IF(S13=Datos!$B$109,4,IF(S13=Datos!$B$110,3,IF(S13=Datos!$B$111,2,IF(S13=Datos!$B$112,1,0)))))+(IF(T13=Datos!$B$115,4,IF(T13=Datos!$B$116,3,IF(T13=Datos!$B$117,2,IF(T13=Datos!$B$118,1,0)))))+(IF(U13=Datos!$B$121,4,IF(U13=Datos!$B$122,3,IF(U13=Datos!$B$123,2,IF(U13=Datos!$B$124,1,0)))))+(IF(V13=Datos!$B$127,4,IF(V13=Datos!$B$128,3,IF(V13=Datos!$B$129,2,IF(V13=Datos!$B$130,1,0))))))/4),0)</f>
        <v>0</v>
      </c>
      <c r="X13" s="54">
        <f>IF(H13=Datos!$B$102,5*(M13+R13+W13),IF(H13=Datos!$B$103,4*(M13+R13+W13),IF(H13=Datos!$B$104,3*(M13+R13+W13),IF(H13=Datos!$B$105,2*(M13+R13+W13),IF(H13=Datos!$B$106,1*(M13+R13+W13),0)))))</f>
        <v>0</v>
      </c>
      <c r="Y13" s="54" t="str">
        <f t="shared" si="0"/>
        <v>-</v>
      </c>
      <c r="Z13" s="55" t="str">
        <f t="shared" si="1"/>
        <v>-</v>
      </c>
    </row>
    <row r="14" spans="2:26" s="27" customFormat="1" ht="97.5" customHeight="1" thickBot="1" x14ac:dyDescent="0.3">
      <c r="B14" s="171"/>
      <c r="C14" s="172"/>
      <c r="D14" s="54" t="str">
        <f>IF(B14="","-",VLOOKUP(B14,Datos!$B$3:$C$25,2,FALSE))</f>
        <v>-</v>
      </c>
      <c r="E14" s="82"/>
      <c r="F14" s="82"/>
      <c r="G14" s="82"/>
      <c r="H14" s="83"/>
      <c r="I14" s="82"/>
      <c r="J14" s="82"/>
      <c r="K14" s="82"/>
      <c r="L14" s="82"/>
      <c r="M14" s="54">
        <f>ROUND((((IF(I14=Datos!$B$109,4,IF(I14=Datos!$B$110,3,IF(I14=Datos!$B$111,2,IF(I14=Datos!$B$112,1,0)))))+(IF(J14=Datos!$B$115,4,IF(J14=Datos!$B$116,3,IF(J14=Datos!$B$117,2,IF(J14=Datos!$B$118,1,0)))))+(IF(K14=Datos!$B$121,4,IF(K14=Datos!$B$122,3,IF(K14=Datos!$B$123,2,IF(K14=Datos!$B$124,1,0)))))+(IF(L14=Datos!$B$127,4,IF(L14=Datos!$B$128,3,IF(L14=Datos!$B$129,2,IF(L14=Datos!$B$130,1,0))))))/4),0)</f>
        <v>0</v>
      </c>
      <c r="N14" s="82"/>
      <c r="O14" s="82"/>
      <c r="P14" s="82"/>
      <c r="Q14" s="82"/>
      <c r="R14" s="54">
        <f>ROUND((((IF(N14=Datos!$B$109,4,IF(N14=Datos!$B$110,3,IF(N14=Datos!$B$111,2,IF(N14=Datos!$B$112,1,0)))))+(IF(O14=Datos!$B$115,4,IF(O14=Datos!$B$116,3,IF(O14=Datos!$B$117,2,IF(O14=Datos!$B$118,1,0)))))+(IF(P14=Datos!$B$121,4,IF(P14=Datos!$B$122,3,IF(P14=Datos!$B$123,2,IF(P14=Datos!$B$124,1,0)))))+(IF(Q14=Datos!$B$127,4,IF(Q14=Datos!$B$128,3,IF(Q14=Datos!$B$129,2,IF(Q14=Datos!$B$130,1,0))))))/4),0)</f>
        <v>0</v>
      </c>
      <c r="S14" s="82"/>
      <c r="T14" s="82"/>
      <c r="U14" s="82"/>
      <c r="V14" s="82"/>
      <c r="W14" s="54">
        <f>ROUND((((IF(S14=Datos!$B$109,4,IF(S14=Datos!$B$110,3,IF(S14=Datos!$B$111,2,IF(S14=Datos!$B$112,1,0)))))+(IF(T14=Datos!$B$115,4,IF(T14=Datos!$B$116,3,IF(T14=Datos!$B$117,2,IF(T14=Datos!$B$118,1,0)))))+(IF(U14=Datos!$B$121,4,IF(U14=Datos!$B$122,3,IF(U14=Datos!$B$123,2,IF(U14=Datos!$B$124,1,0)))))+(IF(V14=Datos!$B$127,4,IF(V14=Datos!$B$128,3,IF(V14=Datos!$B$129,2,IF(V14=Datos!$B$130,1,0))))))/4),0)</f>
        <v>0</v>
      </c>
      <c r="X14" s="54">
        <f>IF(H14=Datos!$B$102,5*(M14+R14+W14),IF(H14=Datos!$B$103,4*(M14+R14+W14),IF(H14=Datos!$B$104,3*(M14+R14+W14),IF(H14=Datos!$B$105,2*(M14+R14+W14),IF(H14=Datos!$B$106,1*(M14+R14+W14),0)))))</f>
        <v>0</v>
      </c>
      <c r="Y14" s="54" t="str">
        <f t="shared" si="0"/>
        <v>-</v>
      </c>
      <c r="Z14" s="55" t="str">
        <f t="shared" si="1"/>
        <v>-</v>
      </c>
    </row>
    <row r="15" spans="2:26" s="27" customFormat="1" ht="97.5" customHeight="1" thickBot="1" x14ac:dyDescent="0.3">
      <c r="B15" s="171"/>
      <c r="C15" s="172"/>
      <c r="D15" s="54" t="str">
        <f>IF(B15="","-",VLOOKUP(B15,Datos!$B$3:$C$25,2,FALSE))</f>
        <v>-</v>
      </c>
      <c r="E15" s="82"/>
      <c r="F15" s="82"/>
      <c r="G15" s="82"/>
      <c r="H15" s="83"/>
      <c r="I15" s="82"/>
      <c r="J15" s="82"/>
      <c r="K15" s="82"/>
      <c r="L15" s="82"/>
      <c r="M15" s="54">
        <f>ROUND((((IF(I15=Datos!$B$109,4,IF(I15=Datos!$B$110,3,IF(I15=Datos!$B$111,2,IF(I15=Datos!$B$112,1,0)))))+(IF(J15=Datos!$B$115,4,IF(J15=Datos!$B$116,3,IF(J15=Datos!$B$117,2,IF(J15=Datos!$B$118,1,0)))))+(IF(K15=Datos!$B$121,4,IF(K15=Datos!$B$122,3,IF(K15=Datos!$B$123,2,IF(K15=Datos!$B$124,1,0)))))+(IF(L15=Datos!$B$127,4,IF(L15=Datos!$B$128,3,IF(L15=Datos!$B$129,2,IF(L15=Datos!$B$130,1,0))))))/4),0)</f>
        <v>0</v>
      </c>
      <c r="N15" s="82"/>
      <c r="O15" s="82"/>
      <c r="P15" s="82"/>
      <c r="Q15" s="82"/>
      <c r="R15" s="54">
        <f>ROUND((((IF(N15=Datos!$B$109,4,IF(N15=Datos!$B$110,3,IF(N15=Datos!$B$111,2,IF(N15=Datos!$B$112,1,0)))))+(IF(O15=Datos!$B$115,4,IF(O15=Datos!$B$116,3,IF(O15=Datos!$B$117,2,IF(O15=Datos!$B$118,1,0)))))+(IF(P15=Datos!$B$121,4,IF(P15=Datos!$B$122,3,IF(P15=Datos!$B$123,2,IF(P15=Datos!$B$124,1,0)))))+(IF(Q15=Datos!$B$127,4,IF(Q15=Datos!$B$128,3,IF(Q15=Datos!$B$129,2,IF(Q15=Datos!$B$130,1,0))))))/4),0)</f>
        <v>0</v>
      </c>
      <c r="S15" s="82"/>
      <c r="T15" s="82"/>
      <c r="U15" s="82"/>
      <c r="V15" s="82"/>
      <c r="W15" s="54">
        <f>ROUND((((IF(S15=Datos!$B$109,4,IF(S15=Datos!$B$110,3,IF(S15=Datos!$B$111,2,IF(S15=Datos!$B$112,1,0)))))+(IF(T15=Datos!$B$115,4,IF(T15=Datos!$B$116,3,IF(T15=Datos!$B$117,2,IF(T15=Datos!$B$118,1,0)))))+(IF(U15=Datos!$B$121,4,IF(U15=Datos!$B$122,3,IF(U15=Datos!$B$123,2,IF(U15=Datos!$B$124,1,0)))))+(IF(V15=Datos!$B$127,4,IF(V15=Datos!$B$128,3,IF(V15=Datos!$B$129,2,IF(V15=Datos!$B$130,1,0))))))/4),0)</f>
        <v>0</v>
      </c>
      <c r="X15" s="54">
        <f>IF(H15=Datos!$B$102,5*(M15+R15+W15),IF(H15=Datos!$B$103,4*(M15+R15+W15),IF(H15=Datos!$B$104,3*(M15+R15+W15),IF(H15=Datos!$B$105,2*(M15+R15+W15),IF(H15=Datos!$B$106,1*(M15+R15+W15),0)))))</f>
        <v>0</v>
      </c>
      <c r="Y15" s="54" t="str">
        <f t="shared" si="0"/>
        <v>-</v>
      </c>
      <c r="Z15" s="55" t="str">
        <f t="shared" si="1"/>
        <v>-</v>
      </c>
    </row>
    <row r="16" spans="2:26" s="27" customFormat="1" ht="97.5" customHeight="1" thickBot="1" x14ac:dyDescent="0.3">
      <c r="B16" s="171"/>
      <c r="C16" s="172"/>
      <c r="D16" s="54" t="str">
        <f>IF(B16="","-",VLOOKUP(B16,Datos!$B$3:$C$25,2,FALSE))</f>
        <v>-</v>
      </c>
      <c r="E16" s="82"/>
      <c r="F16" s="82"/>
      <c r="G16" s="82"/>
      <c r="H16" s="83"/>
      <c r="I16" s="82"/>
      <c r="J16" s="82"/>
      <c r="K16" s="82"/>
      <c r="L16" s="82"/>
      <c r="M16" s="54">
        <f>ROUND((((IF(I16=Datos!$B$109,4,IF(I16=Datos!$B$110,3,IF(I16=Datos!$B$111,2,IF(I16=Datos!$B$112,1,0)))))+(IF(J16=Datos!$B$115,4,IF(J16=Datos!$B$116,3,IF(J16=Datos!$B$117,2,IF(J16=Datos!$B$118,1,0)))))+(IF(K16=Datos!$B$121,4,IF(K16=Datos!$B$122,3,IF(K16=Datos!$B$123,2,IF(K16=Datos!$B$124,1,0)))))+(IF(L16=Datos!$B$127,4,IF(L16=Datos!$B$128,3,IF(L16=Datos!$B$129,2,IF(L16=Datos!$B$130,1,0))))))/4),0)</f>
        <v>0</v>
      </c>
      <c r="N16" s="82"/>
      <c r="O16" s="82"/>
      <c r="P16" s="82"/>
      <c r="Q16" s="82"/>
      <c r="R16" s="54">
        <f>ROUND((((IF(N16=Datos!$B$109,4,IF(N16=Datos!$B$110,3,IF(N16=Datos!$B$111,2,IF(N16=Datos!$B$112,1,0)))))+(IF(O16=Datos!$B$115,4,IF(O16=Datos!$B$116,3,IF(O16=Datos!$B$117,2,IF(O16=Datos!$B$118,1,0)))))+(IF(P16=Datos!$B$121,4,IF(P16=Datos!$B$122,3,IF(P16=Datos!$B$123,2,IF(P16=Datos!$B$124,1,0)))))+(IF(Q16=Datos!$B$127,4,IF(Q16=Datos!$B$128,3,IF(Q16=Datos!$B$129,2,IF(Q16=Datos!$B$130,1,0))))))/4),0)</f>
        <v>0</v>
      </c>
      <c r="S16" s="82"/>
      <c r="T16" s="82"/>
      <c r="U16" s="82"/>
      <c r="V16" s="82"/>
      <c r="W16" s="54">
        <f>ROUND((((IF(S16=Datos!$B$109,4,IF(S16=Datos!$B$110,3,IF(S16=Datos!$B$111,2,IF(S16=Datos!$B$112,1,0)))))+(IF(T16=Datos!$B$115,4,IF(T16=Datos!$B$116,3,IF(T16=Datos!$B$117,2,IF(T16=Datos!$B$118,1,0)))))+(IF(U16=Datos!$B$121,4,IF(U16=Datos!$B$122,3,IF(U16=Datos!$B$123,2,IF(U16=Datos!$B$124,1,0)))))+(IF(V16=Datos!$B$127,4,IF(V16=Datos!$B$128,3,IF(V16=Datos!$B$129,2,IF(V16=Datos!$B$130,1,0))))))/4),0)</f>
        <v>0</v>
      </c>
      <c r="X16" s="54">
        <f>IF(H16=Datos!$B$102,5*(M16+R16+W16),IF(H16=Datos!$B$103,4*(M16+R16+W16),IF(H16=Datos!$B$104,3*(M16+R16+W16),IF(H16=Datos!$B$105,2*(M16+R16+W16),IF(H16=Datos!$B$106,1*(M16+R16+W16),0)))))</f>
        <v>0</v>
      </c>
      <c r="Y16" s="54" t="str">
        <f t="shared" si="0"/>
        <v>-</v>
      </c>
      <c r="Z16" s="55" t="str">
        <f t="shared" si="1"/>
        <v>-</v>
      </c>
    </row>
    <row r="17" spans="2:26" s="27" customFormat="1" ht="97.5" customHeight="1" thickBot="1" x14ac:dyDescent="0.3">
      <c r="B17" s="171"/>
      <c r="C17" s="172"/>
      <c r="D17" s="54" t="str">
        <f>IF(B17="","-",VLOOKUP(B17,Datos!$B$3:$C$25,2,FALSE))</f>
        <v>-</v>
      </c>
      <c r="E17" s="82"/>
      <c r="F17" s="82"/>
      <c r="G17" s="82"/>
      <c r="H17" s="83"/>
      <c r="I17" s="82"/>
      <c r="J17" s="82"/>
      <c r="K17" s="82"/>
      <c r="L17" s="82"/>
      <c r="M17" s="54">
        <f>ROUND((((IF(I17=Datos!$B$109,4,IF(I17=Datos!$B$110,3,IF(I17=Datos!$B$111,2,IF(I17=Datos!$B$112,1,0)))))+(IF(J17=Datos!$B$115,4,IF(J17=Datos!$B$116,3,IF(J17=Datos!$B$117,2,IF(J17=Datos!$B$118,1,0)))))+(IF(K17=Datos!$B$121,4,IF(K17=Datos!$B$122,3,IF(K17=Datos!$B$123,2,IF(K17=Datos!$B$124,1,0)))))+(IF(L17=Datos!$B$127,4,IF(L17=Datos!$B$128,3,IF(L17=Datos!$B$129,2,IF(L17=Datos!$B$130,1,0))))))/4),0)</f>
        <v>0</v>
      </c>
      <c r="N17" s="82"/>
      <c r="O17" s="82"/>
      <c r="P17" s="82"/>
      <c r="Q17" s="82"/>
      <c r="R17" s="54">
        <f>ROUND((((IF(N17=Datos!$B$109,4,IF(N17=Datos!$B$110,3,IF(N17=Datos!$B$111,2,IF(N17=Datos!$B$112,1,0)))))+(IF(O17=Datos!$B$115,4,IF(O17=Datos!$B$116,3,IF(O17=Datos!$B$117,2,IF(O17=Datos!$B$118,1,0)))))+(IF(P17=Datos!$B$121,4,IF(P17=Datos!$B$122,3,IF(P17=Datos!$B$123,2,IF(P17=Datos!$B$124,1,0)))))+(IF(Q17=Datos!$B$127,4,IF(Q17=Datos!$B$128,3,IF(Q17=Datos!$B$129,2,IF(Q17=Datos!$B$130,1,0))))))/4),0)</f>
        <v>0</v>
      </c>
      <c r="S17" s="82"/>
      <c r="T17" s="82"/>
      <c r="U17" s="82"/>
      <c r="V17" s="82"/>
      <c r="W17" s="54">
        <f>ROUND((((IF(S17=Datos!$B$109,4,IF(S17=Datos!$B$110,3,IF(S17=Datos!$B$111,2,IF(S17=Datos!$B$112,1,0)))))+(IF(T17=Datos!$B$115,4,IF(T17=Datos!$B$116,3,IF(T17=Datos!$B$117,2,IF(T17=Datos!$B$118,1,0)))))+(IF(U17=Datos!$B$121,4,IF(U17=Datos!$B$122,3,IF(U17=Datos!$B$123,2,IF(U17=Datos!$B$124,1,0)))))+(IF(V17=Datos!$B$127,4,IF(V17=Datos!$B$128,3,IF(V17=Datos!$B$129,2,IF(V17=Datos!$B$130,1,0))))))/4),0)</f>
        <v>0</v>
      </c>
      <c r="X17" s="54">
        <f>IF(H17=Datos!$B$102,5*(M17+R17+W17),IF(H17=Datos!$B$103,4*(M17+R17+W17),IF(H17=Datos!$B$104,3*(M17+R17+W17),IF(H17=Datos!$B$105,2*(M17+R17+W17),IF(H17=Datos!$B$106,1*(M17+R17+W17),0)))))</f>
        <v>0</v>
      </c>
      <c r="Y17" s="54" t="str">
        <f t="shared" si="0"/>
        <v>-</v>
      </c>
      <c r="Z17" s="55" t="str">
        <f t="shared" si="1"/>
        <v>-</v>
      </c>
    </row>
    <row r="18" spans="2:26" s="27" customFormat="1" ht="97.5" customHeight="1" thickBot="1" x14ac:dyDescent="0.3">
      <c r="B18" s="171"/>
      <c r="C18" s="172"/>
      <c r="D18" s="54" t="str">
        <f>IF(B18="","-",VLOOKUP(B18,Datos!$B$3:$C$25,2,FALSE))</f>
        <v>-</v>
      </c>
      <c r="E18" s="82"/>
      <c r="F18" s="82"/>
      <c r="G18" s="82"/>
      <c r="H18" s="83"/>
      <c r="I18" s="82"/>
      <c r="J18" s="82"/>
      <c r="K18" s="82"/>
      <c r="L18" s="82"/>
      <c r="M18" s="54">
        <f>ROUND((((IF(I18=Datos!$B$109,4,IF(I18=Datos!$B$110,3,IF(I18=Datos!$B$111,2,IF(I18=Datos!$B$112,1,0)))))+(IF(J18=Datos!$B$115,4,IF(J18=Datos!$B$116,3,IF(J18=Datos!$B$117,2,IF(J18=Datos!$B$118,1,0)))))+(IF(K18=Datos!$B$121,4,IF(K18=Datos!$B$122,3,IF(K18=Datos!$B$123,2,IF(K18=Datos!$B$124,1,0)))))+(IF(L18=Datos!$B$127,4,IF(L18=Datos!$B$128,3,IF(L18=Datos!$B$129,2,IF(L18=Datos!$B$130,1,0))))))/4),0)</f>
        <v>0</v>
      </c>
      <c r="N18" s="82"/>
      <c r="O18" s="82"/>
      <c r="P18" s="82"/>
      <c r="Q18" s="82"/>
      <c r="R18" s="54">
        <f>ROUND((((IF(N18=Datos!$B$109,4,IF(N18=Datos!$B$110,3,IF(N18=Datos!$B$111,2,IF(N18=Datos!$B$112,1,0)))))+(IF(O18=Datos!$B$115,4,IF(O18=Datos!$B$116,3,IF(O18=Datos!$B$117,2,IF(O18=Datos!$B$118,1,0)))))+(IF(P18=Datos!$B$121,4,IF(P18=Datos!$B$122,3,IF(P18=Datos!$B$123,2,IF(P18=Datos!$B$124,1,0)))))+(IF(Q18=Datos!$B$127,4,IF(Q18=Datos!$B$128,3,IF(Q18=Datos!$B$129,2,IF(Q18=Datos!$B$130,1,0))))))/4),0)</f>
        <v>0</v>
      </c>
      <c r="S18" s="82"/>
      <c r="T18" s="82"/>
      <c r="U18" s="82"/>
      <c r="V18" s="82"/>
      <c r="W18" s="54">
        <f>ROUND((((IF(S18=Datos!$B$109,4,IF(S18=Datos!$B$110,3,IF(S18=Datos!$B$111,2,IF(S18=Datos!$B$112,1,0)))))+(IF(T18=Datos!$B$115,4,IF(T18=Datos!$B$116,3,IF(T18=Datos!$B$117,2,IF(T18=Datos!$B$118,1,0)))))+(IF(U18=Datos!$B$121,4,IF(U18=Datos!$B$122,3,IF(U18=Datos!$B$123,2,IF(U18=Datos!$B$124,1,0)))))+(IF(V18=Datos!$B$127,4,IF(V18=Datos!$B$128,3,IF(V18=Datos!$B$129,2,IF(V18=Datos!$B$130,1,0))))))/4),0)</f>
        <v>0</v>
      </c>
      <c r="X18" s="54">
        <f>IF(H18=Datos!$B$102,5*(M18+R18+W18),IF(H18=Datos!$B$103,4*(M18+R18+W18),IF(H18=Datos!$B$104,3*(M18+R18+W18),IF(H18=Datos!$B$105,2*(M18+R18+W18),IF(H18=Datos!$B$106,1*(M18+R18+W18),0)))))</f>
        <v>0</v>
      </c>
      <c r="Y18" s="54" t="str">
        <f t="shared" si="0"/>
        <v>-</v>
      </c>
      <c r="Z18" s="55" t="str">
        <f t="shared" si="1"/>
        <v>-</v>
      </c>
    </row>
    <row r="19" spans="2:26" s="27" customFormat="1" ht="97.5" customHeight="1" thickBot="1" x14ac:dyDescent="0.3">
      <c r="B19" s="171"/>
      <c r="C19" s="172"/>
      <c r="D19" s="54" t="str">
        <f>IF(B19="","-",VLOOKUP(B19,Datos!$B$3:$C$25,2,FALSE))</f>
        <v>-</v>
      </c>
      <c r="E19" s="82"/>
      <c r="F19" s="82"/>
      <c r="G19" s="82"/>
      <c r="H19" s="83"/>
      <c r="I19" s="82"/>
      <c r="J19" s="82"/>
      <c r="K19" s="82"/>
      <c r="L19" s="82"/>
      <c r="M19" s="54">
        <f>ROUND((((IF(I19=Datos!$B$109,4,IF(I19=Datos!$B$110,3,IF(I19=Datos!$B$111,2,IF(I19=Datos!$B$112,1,0)))))+(IF(J19=Datos!$B$115,4,IF(J19=Datos!$B$116,3,IF(J19=Datos!$B$117,2,IF(J19=Datos!$B$118,1,0)))))+(IF(K19=Datos!$B$121,4,IF(K19=Datos!$B$122,3,IF(K19=Datos!$B$123,2,IF(K19=Datos!$B$124,1,0)))))+(IF(L19=Datos!$B$127,4,IF(L19=Datos!$B$128,3,IF(L19=Datos!$B$129,2,IF(L19=Datos!$B$130,1,0))))))/4),0)</f>
        <v>0</v>
      </c>
      <c r="N19" s="82"/>
      <c r="O19" s="82"/>
      <c r="P19" s="82"/>
      <c r="Q19" s="82"/>
      <c r="R19" s="54">
        <f>ROUND((((IF(N19=Datos!$B$109,4,IF(N19=Datos!$B$110,3,IF(N19=Datos!$B$111,2,IF(N19=Datos!$B$112,1,0)))))+(IF(O19=Datos!$B$115,4,IF(O19=Datos!$B$116,3,IF(O19=Datos!$B$117,2,IF(O19=Datos!$B$118,1,0)))))+(IF(P19=Datos!$B$121,4,IF(P19=Datos!$B$122,3,IF(P19=Datos!$B$123,2,IF(P19=Datos!$B$124,1,0)))))+(IF(Q19=Datos!$B$127,4,IF(Q19=Datos!$B$128,3,IF(Q19=Datos!$B$129,2,IF(Q19=Datos!$B$130,1,0))))))/4),0)</f>
        <v>0</v>
      </c>
      <c r="S19" s="82"/>
      <c r="T19" s="82"/>
      <c r="U19" s="82"/>
      <c r="V19" s="82"/>
      <c r="W19" s="54">
        <f>ROUND((((IF(S19=Datos!$B$109,4,IF(S19=Datos!$B$110,3,IF(S19=Datos!$B$111,2,IF(S19=Datos!$B$112,1,0)))))+(IF(T19=Datos!$B$115,4,IF(T19=Datos!$B$116,3,IF(T19=Datos!$B$117,2,IF(T19=Datos!$B$118,1,0)))))+(IF(U19=Datos!$B$121,4,IF(U19=Datos!$B$122,3,IF(U19=Datos!$B$123,2,IF(U19=Datos!$B$124,1,0)))))+(IF(V19=Datos!$B$127,4,IF(V19=Datos!$B$128,3,IF(V19=Datos!$B$129,2,IF(V19=Datos!$B$130,1,0))))))/4),0)</f>
        <v>0</v>
      </c>
      <c r="X19" s="54">
        <f>IF(H19=Datos!$B$102,5*(M19+R19+W19),IF(H19=Datos!$B$103,4*(M19+R19+W19),IF(H19=Datos!$B$104,3*(M19+R19+W19),IF(H19=Datos!$B$105,2*(M19+R19+W19),IF(H19=Datos!$B$106,1*(M19+R19+W19),0)))))</f>
        <v>0</v>
      </c>
      <c r="Y19" s="54" t="str">
        <f t="shared" si="0"/>
        <v>-</v>
      </c>
      <c r="Z19" s="55" t="str">
        <f t="shared" si="1"/>
        <v>-</v>
      </c>
    </row>
    <row r="20" spans="2:26" s="27" customFormat="1" ht="97.5" customHeight="1" thickBot="1" x14ac:dyDescent="0.3">
      <c r="B20" s="171"/>
      <c r="C20" s="172"/>
      <c r="D20" s="54" t="str">
        <f>IF(B20="","-",VLOOKUP(B20,Datos!$B$3:$C$25,2,FALSE))</f>
        <v>-</v>
      </c>
      <c r="E20" s="82"/>
      <c r="F20" s="82"/>
      <c r="G20" s="82"/>
      <c r="H20" s="83"/>
      <c r="I20" s="82"/>
      <c r="J20" s="82"/>
      <c r="K20" s="82"/>
      <c r="L20" s="82"/>
      <c r="M20" s="54">
        <f>ROUND((((IF(I20=Datos!$B$109,4,IF(I20=Datos!$B$110,3,IF(I20=Datos!$B$111,2,IF(I20=Datos!$B$112,1,0)))))+(IF(J20=Datos!$B$115,4,IF(J20=Datos!$B$116,3,IF(J20=Datos!$B$117,2,IF(J20=Datos!$B$118,1,0)))))+(IF(K20=Datos!$B$121,4,IF(K20=Datos!$B$122,3,IF(K20=Datos!$B$123,2,IF(K20=Datos!$B$124,1,0)))))+(IF(L20=Datos!$B$127,4,IF(L20=Datos!$B$128,3,IF(L20=Datos!$B$129,2,IF(L20=Datos!$B$130,1,0))))))/4),0)</f>
        <v>0</v>
      </c>
      <c r="N20" s="82"/>
      <c r="O20" s="82"/>
      <c r="P20" s="82"/>
      <c r="Q20" s="82"/>
      <c r="R20" s="54">
        <f>ROUND((((IF(N20=Datos!$B$109,4,IF(N20=Datos!$B$110,3,IF(N20=Datos!$B$111,2,IF(N20=Datos!$B$112,1,0)))))+(IF(O20=Datos!$B$115,4,IF(O20=Datos!$B$116,3,IF(O20=Datos!$B$117,2,IF(O20=Datos!$B$118,1,0)))))+(IF(P20=Datos!$B$121,4,IF(P20=Datos!$B$122,3,IF(P20=Datos!$B$123,2,IF(P20=Datos!$B$124,1,0)))))+(IF(Q20=Datos!$B$127,4,IF(Q20=Datos!$B$128,3,IF(Q20=Datos!$B$129,2,IF(Q20=Datos!$B$130,1,0))))))/4),0)</f>
        <v>0</v>
      </c>
      <c r="S20" s="82"/>
      <c r="T20" s="82"/>
      <c r="U20" s="82"/>
      <c r="V20" s="82"/>
      <c r="W20" s="54">
        <f>ROUND((((IF(S20=Datos!$B$109,4,IF(S20=Datos!$B$110,3,IF(S20=Datos!$B$111,2,IF(S20=Datos!$B$112,1,0)))))+(IF(T20=Datos!$B$115,4,IF(T20=Datos!$B$116,3,IF(T20=Datos!$B$117,2,IF(T20=Datos!$B$118,1,0)))))+(IF(U20=Datos!$B$121,4,IF(U20=Datos!$B$122,3,IF(U20=Datos!$B$123,2,IF(U20=Datos!$B$124,1,0)))))+(IF(V20=Datos!$B$127,4,IF(V20=Datos!$B$128,3,IF(V20=Datos!$B$129,2,IF(V20=Datos!$B$130,1,0))))))/4),0)</f>
        <v>0</v>
      </c>
      <c r="X20" s="54">
        <f>IF(H20=Datos!$B$102,5*(M20+R20+W20),IF(H20=Datos!$B$103,4*(M20+R20+W20),IF(H20=Datos!$B$104,3*(M20+R20+W20),IF(H20=Datos!$B$105,2*(M20+R20+W20),IF(H20=Datos!$B$106,1*(M20+R20+W20),0)))))</f>
        <v>0</v>
      </c>
      <c r="Y20" s="54" t="str">
        <f t="shared" si="0"/>
        <v>-</v>
      </c>
      <c r="Z20" s="55" t="str">
        <f t="shared" si="1"/>
        <v>-</v>
      </c>
    </row>
    <row r="21" spans="2:26" s="27" customFormat="1" ht="97.5" customHeight="1" thickBot="1" x14ac:dyDescent="0.3">
      <c r="B21" s="171"/>
      <c r="C21" s="172"/>
      <c r="D21" s="54" t="str">
        <f>IF(B21="","-",VLOOKUP(B21,Datos!$B$3:$C$25,2,FALSE))</f>
        <v>-</v>
      </c>
      <c r="E21" s="82"/>
      <c r="F21" s="82"/>
      <c r="G21" s="82"/>
      <c r="H21" s="83"/>
      <c r="I21" s="82"/>
      <c r="J21" s="82"/>
      <c r="K21" s="82"/>
      <c r="L21" s="82"/>
      <c r="M21" s="54">
        <f>ROUND((((IF(I21=Datos!$B$109,4,IF(I21=Datos!$B$110,3,IF(I21=Datos!$B$111,2,IF(I21=Datos!$B$112,1,0)))))+(IF(J21=Datos!$B$115,4,IF(J21=Datos!$B$116,3,IF(J21=Datos!$B$117,2,IF(J21=Datos!$B$118,1,0)))))+(IF(K21=Datos!$B$121,4,IF(K21=Datos!$B$122,3,IF(K21=Datos!$B$123,2,IF(K21=Datos!$B$124,1,0)))))+(IF(L21=Datos!$B$127,4,IF(L21=Datos!$B$128,3,IF(L21=Datos!$B$129,2,IF(L21=Datos!$B$130,1,0))))))/4),0)</f>
        <v>0</v>
      </c>
      <c r="N21" s="82"/>
      <c r="O21" s="82"/>
      <c r="P21" s="82"/>
      <c r="Q21" s="82"/>
      <c r="R21" s="54">
        <f>ROUND((((IF(N21=Datos!$B$109,4,IF(N21=Datos!$B$110,3,IF(N21=Datos!$B$111,2,IF(N21=Datos!$B$112,1,0)))))+(IF(O21=Datos!$B$115,4,IF(O21=Datos!$B$116,3,IF(O21=Datos!$B$117,2,IF(O21=Datos!$B$118,1,0)))))+(IF(P21=Datos!$B$121,4,IF(P21=Datos!$B$122,3,IF(P21=Datos!$B$123,2,IF(P21=Datos!$B$124,1,0)))))+(IF(Q21=Datos!$B$127,4,IF(Q21=Datos!$B$128,3,IF(Q21=Datos!$B$129,2,IF(Q21=Datos!$B$130,1,0))))))/4),0)</f>
        <v>0</v>
      </c>
      <c r="S21" s="82"/>
      <c r="T21" s="82"/>
      <c r="U21" s="82"/>
      <c r="V21" s="82"/>
      <c r="W21" s="54">
        <f>ROUND((((IF(S21=Datos!$B$109,4,IF(S21=Datos!$B$110,3,IF(S21=Datos!$B$111,2,IF(S21=Datos!$B$112,1,0)))))+(IF(T21=Datos!$B$115,4,IF(T21=Datos!$B$116,3,IF(T21=Datos!$B$117,2,IF(T21=Datos!$B$118,1,0)))))+(IF(U21=Datos!$B$121,4,IF(U21=Datos!$B$122,3,IF(U21=Datos!$B$123,2,IF(U21=Datos!$B$124,1,0)))))+(IF(V21=Datos!$B$127,4,IF(V21=Datos!$B$128,3,IF(V21=Datos!$B$129,2,IF(V21=Datos!$B$130,1,0))))))/4),0)</f>
        <v>0</v>
      </c>
      <c r="X21" s="54">
        <f>IF(H21=Datos!$B$102,5*(M21+R21+W21),IF(H21=Datos!$B$103,4*(M21+R21+W21),IF(H21=Datos!$B$104,3*(M21+R21+W21),IF(H21=Datos!$B$105,2*(M21+R21+W21),IF(H21=Datos!$B$106,1*(M21+R21+W21),0)))))</f>
        <v>0</v>
      </c>
      <c r="Y21" s="54" t="str">
        <f t="shared" si="0"/>
        <v>-</v>
      </c>
      <c r="Z21" s="55" t="str">
        <f t="shared" si="1"/>
        <v>-</v>
      </c>
    </row>
    <row r="22" spans="2:26" s="27" customFormat="1" ht="97.5" customHeight="1" thickBot="1" x14ac:dyDescent="0.3">
      <c r="B22" s="171"/>
      <c r="C22" s="172"/>
      <c r="D22" s="54" t="str">
        <f>IF(B22="","-",VLOOKUP(B22,Datos!$B$3:$C$25,2,FALSE))</f>
        <v>-</v>
      </c>
      <c r="E22" s="82"/>
      <c r="F22" s="82"/>
      <c r="G22" s="82"/>
      <c r="H22" s="83"/>
      <c r="I22" s="82"/>
      <c r="J22" s="82"/>
      <c r="K22" s="82"/>
      <c r="L22" s="82"/>
      <c r="M22" s="54">
        <f>ROUND((((IF(I22=Datos!$B$109,4,IF(I22=Datos!$B$110,3,IF(I22=Datos!$B$111,2,IF(I22=Datos!$B$112,1,0)))))+(IF(J22=Datos!$B$115,4,IF(J22=Datos!$B$116,3,IF(J22=Datos!$B$117,2,IF(J22=Datos!$B$118,1,0)))))+(IF(K22=Datos!$B$121,4,IF(K22=Datos!$B$122,3,IF(K22=Datos!$B$123,2,IF(K22=Datos!$B$124,1,0)))))+(IF(L22=Datos!$B$127,4,IF(L22=Datos!$B$128,3,IF(L22=Datos!$B$129,2,IF(L22=Datos!$B$130,1,0))))))/4),0)</f>
        <v>0</v>
      </c>
      <c r="N22" s="82"/>
      <c r="O22" s="82"/>
      <c r="P22" s="82"/>
      <c r="Q22" s="82"/>
      <c r="R22" s="54">
        <f>ROUND((((IF(N22=Datos!$B$109,4,IF(N22=Datos!$B$110,3,IF(N22=Datos!$B$111,2,IF(N22=Datos!$B$112,1,0)))))+(IF(O22=Datos!$B$115,4,IF(O22=Datos!$B$116,3,IF(O22=Datos!$B$117,2,IF(O22=Datos!$B$118,1,0)))))+(IF(P22=Datos!$B$121,4,IF(P22=Datos!$B$122,3,IF(P22=Datos!$B$123,2,IF(P22=Datos!$B$124,1,0)))))+(IF(Q22=Datos!$B$127,4,IF(Q22=Datos!$B$128,3,IF(Q22=Datos!$B$129,2,IF(Q22=Datos!$B$130,1,0))))))/4),0)</f>
        <v>0</v>
      </c>
      <c r="S22" s="82"/>
      <c r="T22" s="82"/>
      <c r="U22" s="82"/>
      <c r="V22" s="82"/>
      <c r="W22" s="54">
        <f>ROUND((((IF(S22=Datos!$B$109,4,IF(S22=Datos!$B$110,3,IF(S22=Datos!$B$111,2,IF(S22=Datos!$B$112,1,0)))))+(IF(T22=Datos!$B$115,4,IF(T22=Datos!$B$116,3,IF(T22=Datos!$B$117,2,IF(T22=Datos!$B$118,1,0)))))+(IF(U22=Datos!$B$121,4,IF(U22=Datos!$B$122,3,IF(U22=Datos!$B$123,2,IF(U22=Datos!$B$124,1,0)))))+(IF(V22=Datos!$B$127,4,IF(V22=Datos!$B$128,3,IF(V22=Datos!$B$129,2,IF(V22=Datos!$B$130,1,0))))))/4),0)</f>
        <v>0</v>
      </c>
      <c r="X22" s="54">
        <f>IF(H22=Datos!$B$102,5*(M22+R22+W22),IF(H22=Datos!$B$103,4*(M22+R22+W22),IF(H22=Datos!$B$104,3*(M22+R22+W22),IF(H22=Datos!$B$105,2*(M22+R22+W22),IF(H22=Datos!$B$106,1*(M22+R22+W22),0)))))</f>
        <v>0</v>
      </c>
      <c r="Y22" s="54" t="str">
        <f t="shared" si="0"/>
        <v>-</v>
      </c>
      <c r="Z22" s="55" t="str">
        <f t="shared" si="1"/>
        <v>-</v>
      </c>
    </row>
    <row r="23" spans="2:26" s="27" customFormat="1" ht="97.5" customHeight="1" thickBot="1" x14ac:dyDescent="0.3">
      <c r="B23" s="171"/>
      <c r="C23" s="172"/>
      <c r="D23" s="54" t="str">
        <f>IF(B23="","-",VLOOKUP(B23,Datos!$B$3:$C$25,2,FALSE))</f>
        <v>-</v>
      </c>
      <c r="E23" s="82"/>
      <c r="F23" s="82"/>
      <c r="G23" s="82"/>
      <c r="H23" s="83"/>
      <c r="I23" s="82"/>
      <c r="J23" s="82"/>
      <c r="K23" s="82"/>
      <c r="L23" s="82"/>
      <c r="M23" s="54">
        <f>ROUND((((IF(I23=Datos!$B$109,4,IF(I23=Datos!$B$110,3,IF(I23=Datos!$B$111,2,IF(I23=Datos!$B$112,1,0)))))+(IF(J23=Datos!$B$115,4,IF(J23=Datos!$B$116,3,IF(J23=Datos!$B$117,2,IF(J23=Datos!$B$118,1,0)))))+(IF(K23=Datos!$B$121,4,IF(K23=Datos!$B$122,3,IF(K23=Datos!$B$123,2,IF(K23=Datos!$B$124,1,0)))))+(IF(L23=Datos!$B$127,4,IF(L23=Datos!$B$128,3,IF(L23=Datos!$B$129,2,IF(L23=Datos!$B$130,1,0))))))/4),0)</f>
        <v>0</v>
      </c>
      <c r="N23" s="82"/>
      <c r="O23" s="82"/>
      <c r="P23" s="82"/>
      <c r="Q23" s="82"/>
      <c r="R23" s="54">
        <f>ROUND((((IF(N23=Datos!$B$109,4,IF(N23=Datos!$B$110,3,IF(N23=Datos!$B$111,2,IF(N23=Datos!$B$112,1,0)))))+(IF(O23=Datos!$B$115,4,IF(O23=Datos!$B$116,3,IF(O23=Datos!$B$117,2,IF(O23=Datos!$B$118,1,0)))))+(IF(P23=Datos!$B$121,4,IF(P23=Datos!$B$122,3,IF(P23=Datos!$B$123,2,IF(P23=Datos!$B$124,1,0)))))+(IF(Q23=Datos!$B$127,4,IF(Q23=Datos!$B$128,3,IF(Q23=Datos!$B$129,2,IF(Q23=Datos!$B$130,1,0))))))/4),0)</f>
        <v>0</v>
      </c>
      <c r="S23" s="82"/>
      <c r="T23" s="82"/>
      <c r="U23" s="82"/>
      <c r="V23" s="82"/>
      <c r="W23" s="54">
        <f>ROUND((((IF(S23=Datos!$B$109,4,IF(S23=Datos!$B$110,3,IF(S23=Datos!$B$111,2,IF(S23=Datos!$B$112,1,0)))))+(IF(T23=Datos!$B$115,4,IF(T23=Datos!$B$116,3,IF(T23=Datos!$B$117,2,IF(T23=Datos!$B$118,1,0)))))+(IF(U23=Datos!$B$121,4,IF(U23=Datos!$B$122,3,IF(U23=Datos!$B$123,2,IF(U23=Datos!$B$124,1,0)))))+(IF(V23=Datos!$B$127,4,IF(V23=Datos!$B$128,3,IF(V23=Datos!$B$129,2,IF(V23=Datos!$B$130,1,0))))))/4),0)</f>
        <v>0</v>
      </c>
      <c r="X23" s="54">
        <f>IF(H23=Datos!$B$102,5*(M23+R23+W23),IF(H23=Datos!$B$103,4*(M23+R23+W23),IF(H23=Datos!$B$104,3*(M23+R23+W23),IF(H23=Datos!$B$105,2*(M23+R23+W23),IF(H23=Datos!$B$106,1*(M23+R23+W23),0)))))</f>
        <v>0</v>
      </c>
      <c r="Y23" s="54" t="str">
        <f t="shared" si="0"/>
        <v>-</v>
      </c>
      <c r="Z23" s="55" t="str">
        <f t="shared" si="1"/>
        <v>-</v>
      </c>
    </row>
    <row r="24" spans="2:26" s="27" customFormat="1" ht="97.5" customHeight="1" thickBot="1" x14ac:dyDescent="0.3">
      <c r="B24" s="171"/>
      <c r="C24" s="172"/>
      <c r="D24" s="54" t="str">
        <f>IF(B24="","-",VLOOKUP(B24,Datos!$B$3:$C$25,2,FALSE))</f>
        <v>-</v>
      </c>
      <c r="E24" s="82"/>
      <c r="F24" s="82"/>
      <c r="G24" s="82"/>
      <c r="H24" s="83"/>
      <c r="I24" s="82"/>
      <c r="J24" s="82"/>
      <c r="K24" s="82"/>
      <c r="L24" s="82"/>
      <c r="M24" s="54">
        <f>ROUND((((IF(I24=Datos!$B$109,4,IF(I24=Datos!$B$110,3,IF(I24=Datos!$B$111,2,IF(I24=Datos!$B$112,1,0)))))+(IF(J24=Datos!$B$115,4,IF(J24=Datos!$B$116,3,IF(J24=Datos!$B$117,2,IF(J24=Datos!$B$118,1,0)))))+(IF(K24=Datos!$B$121,4,IF(K24=Datos!$B$122,3,IF(K24=Datos!$B$123,2,IF(K24=Datos!$B$124,1,0)))))+(IF(L24=Datos!$B$127,4,IF(L24=Datos!$B$128,3,IF(L24=Datos!$B$129,2,IF(L24=Datos!$B$130,1,0))))))/4),0)</f>
        <v>0</v>
      </c>
      <c r="N24" s="82"/>
      <c r="O24" s="82"/>
      <c r="P24" s="82"/>
      <c r="Q24" s="82"/>
      <c r="R24" s="54">
        <f>ROUND((((IF(N24=Datos!$B$109,4,IF(N24=Datos!$B$110,3,IF(N24=Datos!$B$111,2,IF(N24=Datos!$B$112,1,0)))))+(IF(O24=Datos!$B$115,4,IF(O24=Datos!$B$116,3,IF(O24=Datos!$B$117,2,IF(O24=Datos!$B$118,1,0)))))+(IF(P24=Datos!$B$121,4,IF(P24=Datos!$B$122,3,IF(P24=Datos!$B$123,2,IF(P24=Datos!$B$124,1,0)))))+(IF(Q24=Datos!$B$127,4,IF(Q24=Datos!$B$128,3,IF(Q24=Datos!$B$129,2,IF(Q24=Datos!$B$130,1,0))))))/4),0)</f>
        <v>0</v>
      </c>
      <c r="S24" s="82"/>
      <c r="T24" s="82"/>
      <c r="U24" s="82"/>
      <c r="V24" s="82"/>
      <c r="W24" s="54">
        <f>ROUND((((IF(S24=Datos!$B$109,4,IF(S24=Datos!$B$110,3,IF(S24=Datos!$B$111,2,IF(S24=Datos!$B$112,1,0)))))+(IF(T24=Datos!$B$115,4,IF(T24=Datos!$B$116,3,IF(T24=Datos!$B$117,2,IF(T24=Datos!$B$118,1,0)))))+(IF(U24=Datos!$B$121,4,IF(U24=Datos!$B$122,3,IF(U24=Datos!$B$123,2,IF(U24=Datos!$B$124,1,0)))))+(IF(V24=Datos!$B$127,4,IF(V24=Datos!$B$128,3,IF(V24=Datos!$B$129,2,IF(V24=Datos!$B$130,1,0))))))/4),0)</f>
        <v>0</v>
      </c>
      <c r="X24" s="54">
        <f>IF(H24=Datos!$B$102,5*(M24+R24+W24),IF(H24=Datos!$B$103,4*(M24+R24+W24),IF(H24=Datos!$B$104,3*(M24+R24+W24),IF(H24=Datos!$B$105,2*(M24+R24+W24),IF(H24=Datos!$B$106,1*(M24+R24+W24),0)))))</f>
        <v>0</v>
      </c>
      <c r="Y24" s="54" t="str">
        <f t="shared" si="0"/>
        <v>-</v>
      </c>
      <c r="Z24" s="55" t="str">
        <f t="shared" si="1"/>
        <v>-</v>
      </c>
    </row>
    <row r="25" spans="2:26" s="27" customFormat="1" ht="97.5" customHeight="1" thickBot="1" x14ac:dyDescent="0.3">
      <c r="B25" s="171"/>
      <c r="C25" s="172"/>
      <c r="D25" s="54" t="str">
        <f>IF(B25="","-",VLOOKUP(B25,Datos!$B$3:$C$25,2,FALSE))</f>
        <v>-</v>
      </c>
      <c r="E25" s="82"/>
      <c r="F25" s="82"/>
      <c r="G25" s="82"/>
      <c r="H25" s="83"/>
      <c r="I25" s="82"/>
      <c r="J25" s="82"/>
      <c r="K25" s="82"/>
      <c r="L25" s="82"/>
      <c r="M25" s="54">
        <f>ROUND((((IF(I25=Datos!$B$109,4,IF(I25=Datos!$B$110,3,IF(I25=Datos!$B$111,2,IF(I25=Datos!$B$112,1,0)))))+(IF(J25=Datos!$B$115,4,IF(J25=Datos!$B$116,3,IF(J25=Datos!$B$117,2,IF(J25=Datos!$B$118,1,0)))))+(IF(K25=Datos!$B$121,4,IF(K25=Datos!$B$122,3,IF(K25=Datos!$B$123,2,IF(K25=Datos!$B$124,1,0)))))+(IF(L25=Datos!$B$127,4,IF(L25=Datos!$B$128,3,IF(L25=Datos!$B$129,2,IF(L25=Datos!$B$130,1,0))))))/4),0)</f>
        <v>0</v>
      </c>
      <c r="N25" s="82"/>
      <c r="O25" s="82"/>
      <c r="P25" s="82"/>
      <c r="Q25" s="82"/>
      <c r="R25" s="54">
        <f>ROUND((((IF(N25=Datos!$B$109,4,IF(N25=Datos!$B$110,3,IF(N25=Datos!$B$111,2,IF(N25=Datos!$B$112,1,0)))))+(IF(O25=Datos!$B$115,4,IF(O25=Datos!$B$116,3,IF(O25=Datos!$B$117,2,IF(O25=Datos!$B$118,1,0)))))+(IF(P25=Datos!$B$121,4,IF(P25=Datos!$B$122,3,IF(P25=Datos!$B$123,2,IF(P25=Datos!$B$124,1,0)))))+(IF(Q25=Datos!$B$127,4,IF(Q25=Datos!$B$128,3,IF(Q25=Datos!$B$129,2,IF(Q25=Datos!$B$130,1,0))))))/4),0)</f>
        <v>0</v>
      </c>
      <c r="S25" s="82"/>
      <c r="T25" s="82"/>
      <c r="U25" s="82"/>
      <c r="V25" s="82"/>
      <c r="W25" s="54">
        <f>ROUND((((IF(S25=Datos!$B$109,4,IF(S25=Datos!$B$110,3,IF(S25=Datos!$B$111,2,IF(S25=Datos!$B$112,1,0)))))+(IF(T25=Datos!$B$115,4,IF(T25=Datos!$B$116,3,IF(T25=Datos!$B$117,2,IF(T25=Datos!$B$118,1,0)))))+(IF(U25=Datos!$B$121,4,IF(U25=Datos!$B$122,3,IF(U25=Datos!$B$123,2,IF(U25=Datos!$B$124,1,0)))))+(IF(V25=Datos!$B$127,4,IF(V25=Datos!$B$128,3,IF(V25=Datos!$B$129,2,IF(V25=Datos!$B$130,1,0))))))/4),0)</f>
        <v>0</v>
      </c>
      <c r="X25" s="54">
        <f>IF(H25=Datos!$B$102,5*(M25+R25+W25),IF(H25=Datos!$B$103,4*(M25+R25+W25),IF(H25=Datos!$B$104,3*(M25+R25+W25),IF(H25=Datos!$B$105,2*(M25+R25+W25),IF(H25=Datos!$B$106,1*(M25+R25+W25),0)))))</f>
        <v>0</v>
      </c>
      <c r="Y25" s="54" t="str">
        <f t="shared" si="0"/>
        <v>-</v>
      </c>
      <c r="Z25" s="55" t="str">
        <f t="shared" si="1"/>
        <v>-</v>
      </c>
    </row>
    <row r="26" spans="2:26" s="27" customFormat="1" ht="97.5" customHeight="1" thickBot="1" x14ac:dyDescent="0.3">
      <c r="B26" s="171"/>
      <c r="C26" s="172"/>
      <c r="D26" s="54" t="str">
        <f>IF(B26="","-",VLOOKUP(B26,Datos!$B$3:$C$25,2,FALSE))</f>
        <v>-</v>
      </c>
      <c r="E26" s="82"/>
      <c r="F26" s="82"/>
      <c r="G26" s="82"/>
      <c r="H26" s="83"/>
      <c r="I26" s="82"/>
      <c r="J26" s="82"/>
      <c r="K26" s="82"/>
      <c r="L26" s="82"/>
      <c r="M26" s="54">
        <f>ROUND((((IF(I26=Datos!$B$109,4,IF(I26=Datos!$B$110,3,IF(I26=Datos!$B$111,2,IF(I26=Datos!$B$112,1,0)))))+(IF(J26=Datos!$B$115,4,IF(J26=Datos!$B$116,3,IF(J26=Datos!$B$117,2,IF(J26=Datos!$B$118,1,0)))))+(IF(K26=Datos!$B$121,4,IF(K26=Datos!$B$122,3,IF(K26=Datos!$B$123,2,IF(K26=Datos!$B$124,1,0)))))+(IF(L26=Datos!$B$127,4,IF(L26=Datos!$B$128,3,IF(L26=Datos!$B$129,2,IF(L26=Datos!$B$130,1,0))))))/4),0)</f>
        <v>0</v>
      </c>
      <c r="N26" s="82"/>
      <c r="O26" s="82"/>
      <c r="P26" s="82"/>
      <c r="Q26" s="82"/>
      <c r="R26" s="54">
        <f>ROUND((((IF(N26=Datos!$B$109,4,IF(N26=Datos!$B$110,3,IF(N26=Datos!$B$111,2,IF(N26=Datos!$B$112,1,0)))))+(IF(O26=Datos!$B$115,4,IF(O26=Datos!$B$116,3,IF(O26=Datos!$B$117,2,IF(O26=Datos!$B$118,1,0)))))+(IF(P26=Datos!$B$121,4,IF(P26=Datos!$B$122,3,IF(P26=Datos!$B$123,2,IF(P26=Datos!$B$124,1,0)))))+(IF(Q26=Datos!$B$127,4,IF(Q26=Datos!$B$128,3,IF(Q26=Datos!$B$129,2,IF(Q26=Datos!$B$130,1,0))))))/4),0)</f>
        <v>0</v>
      </c>
      <c r="S26" s="82"/>
      <c r="T26" s="82"/>
      <c r="U26" s="82"/>
      <c r="V26" s="82"/>
      <c r="W26" s="54">
        <f>ROUND((((IF(S26=Datos!$B$109,4,IF(S26=Datos!$B$110,3,IF(S26=Datos!$B$111,2,IF(S26=Datos!$B$112,1,0)))))+(IF(T26=Datos!$B$115,4,IF(T26=Datos!$B$116,3,IF(T26=Datos!$B$117,2,IF(T26=Datos!$B$118,1,0)))))+(IF(U26=Datos!$B$121,4,IF(U26=Datos!$B$122,3,IF(U26=Datos!$B$123,2,IF(U26=Datos!$B$124,1,0)))))+(IF(V26=Datos!$B$127,4,IF(V26=Datos!$B$128,3,IF(V26=Datos!$B$129,2,IF(V26=Datos!$B$130,1,0))))))/4),0)</f>
        <v>0</v>
      </c>
      <c r="X26" s="54">
        <f>IF(H26=Datos!$B$102,5*(M26+R26+W26),IF(H26=Datos!$B$103,4*(M26+R26+W26),IF(H26=Datos!$B$104,3*(M26+R26+W26),IF(H26=Datos!$B$105,2*(M26+R26+W26),IF(H26=Datos!$B$106,1*(M26+R26+W26),0)))))</f>
        <v>0</v>
      </c>
      <c r="Y26" s="54" t="str">
        <f t="shared" si="0"/>
        <v>-</v>
      </c>
      <c r="Z26" s="55" t="str">
        <f t="shared" si="1"/>
        <v>-</v>
      </c>
    </row>
    <row r="27" spans="2:26" s="27" customFormat="1" ht="97.5" customHeight="1" thickBot="1" x14ac:dyDescent="0.3">
      <c r="B27" s="171"/>
      <c r="C27" s="172"/>
      <c r="D27" s="54" t="str">
        <f>IF(B27="","-",VLOOKUP(B27,Datos!$B$3:$C$25,2,FALSE))</f>
        <v>-</v>
      </c>
      <c r="E27" s="82"/>
      <c r="F27" s="82"/>
      <c r="G27" s="82"/>
      <c r="H27" s="83"/>
      <c r="I27" s="82"/>
      <c r="J27" s="82"/>
      <c r="K27" s="82"/>
      <c r="L27" s="82"/>
      <c r="M27" s="54">
        <f>ROUND((((IF(I27=Datos!$B$109,4,IF(I27=Datos!$B$110,3,IF(I27=Datos!$B$111,2,IF(I27=Datos!$B$112,1,0)))))+(IF(J27=Datos!$B$115,4,IF(J27=Datos!$B$116,3,IF(J27=Datos!$B$117,2,IF(J27=Datos!$B$118,1,0)))))+(IF(K27=Datos!$B$121,4,IF(K27=Datos!$B$122,3,IF(K27=Datos!$B$123,2,IF(K27=Datos!$B$124,1,0)))))+(IF(L27=Datos!$B$127,4,IF(L27=Datos!$B$128,3,IF(L27=Datos!$B$129,2,IF(L27=Datos!$B$130,1,0))))))/4),0)</f>
        <v>0</v>
      </c>
      <c r="N27" s="82"/>
      <c r="O27" s="82"/>
      <c r="P27" s="82"/>
      <c r="Q27" s="82"/>
      <c r="R27" s="54">
        <f>ROUND((((IF(N27=Datos!$B$109,4,IF(N27=Datos!$B$110,3,IF(N27=Datos!$B$111,2,IF(N27=Datos!$B$112,1,0)))))+(IF(O27=Datos!$B$115,4,IF(O27=Datos!$B$116,3,IF(O27=Datos!$B$117,2,IF(O27=Datos!$B$118,1,0)))))+(IF(P27=Datos!$B$121,4,IF(P27=Datos!$B$122,3,IF(P27=Datos!$B$123,2,IF(P27=Datos!$B$124,1,0)))))+(IF(Q27=Datos!$B$127,4,IF(Q27=Datos!$B$128,3,IF(Q27=Datos!$B$129,2,IF(Q27=Datos!$B$130,1,0))))))/4),0)</f>
        <v>0</v>
      </c>
      <c r="S27" s="82"/>
      <c r="T27" s="82"/>
      <c r="U27" s="82"/>
      <c r="V27" s="82"/>
      <c r="W27" s="54">
        <f>ROUND((((IF(S27=Datos!$B$109,4,IF(S27=Datos!$B$110,3,IF(S27=Datos!$B$111,2,IF(S27=Datos!$B$112,1,0)))))+(IF(T27=Datos!$B$115,4,IF(T27=Datos!$B$116,3,IF(T27=Datos!$B$117,2,IF(T27=Datos!$B$118,1,0)))))+(IF(U27=Datos!$B$121,4,IF(U27=Datos!$B$122,3,IF(U27=Datos!$B$123,2,IF(U27=Datos!$B$124,1,0)))))+(IF(V27=Datos!$B$127,4,IF(V27=Datos!$B$128,3,IF(V27=Datos!$B$129,2,IF(V27=Datos!$B$130,1,0))))))/4),0)</f>
        <v>0</v>
      </c>
      <c r="X27" s="54">
        <f>IF(H27=Datos!$B$102,5*(M27+R27+W27),IF(H27=Datos!$B$103,4*(M27+R27+W27),IF(H27=Datos!$B$104,3*(M27+R27+W27),IF(H27=Datos!$B$105,2*(M27+R27+W27),IF(H27=Datos!$B$106,1*(M27+R27+W27),0)))))</f>
        <v>0</v>
      </c>
      <c r="Y27" s="54" t="str">
        <f t="shared" si="0"/>
        <v>-</v>
      </c>
      <c r="Z27" s="55" t="str">
        <f t="shared" si="1"/>
        <v>-</v>
      </c>
    </row>
    <row r="28" spans="2:26" s="27" customFormat="1" ht="97.5" customHeight="1" thickBot="1" x14ac:dyDescent="0.3">
      <c r="B28" s="171"/>
      <c r="C28" s="172"/>
      <c r="D28" s="54" t="str">
        <f>IF(B28="","-",VLOOKUP(B28,Datos!$B$3:$C$25,2,FALSE))</f>
        <v>-</v>
      </c>
      <c r="E28" s="82"/>
      <c r="F28" s="82"/>
      <c r="G28" s="82"/>
      <c r="H28" s="83"/>
      <c r="I28" s="82"/>
      <c r="J28" s="82"/>
      <c r="K28" s="82"/>
      <c r="L28" s="82"/>
      <c r="M28" s="54">
        <f>ROUND((((IF(I28=Datos!$B$109,4,IF(I28=Datos!$B$110,3,IF(I28=Datos!$B$111,2,IF(I28=Datos!$B$112,1,0)))))+(IF(J28=Datos!$B$115,4,IF(J28=Datos!$B$116,3,IF(J28=Datos!$B$117,2,IF(J28=Datos!$B$118,1,0)))))+(IF(K28=Datos!$B$121,4,IF(K28=Datos!$B$122,3,IF(K28=Datos!$B$123,2,IF(K28=Datos!$B$124,1,0)))))+(IF(L28=Datos!$B$127,4,IF(L28=Datos!$B$128,3,IF(L28=Datos!$B$129,2,IF(L28=Datos!$B$130,1,0))))))/4),0)</f>
        <v>0</v>
      </c>
      <c r="N28" s="82"/>
      <c r="O28" s="82"/>
      <c r="P28" s="82"/>
      <c r="Q28" s="82"/>
      <c r="R28" s="54">
        <f>ROUND((((IF(N28=Datos!$B$109,4,IF(N28=Datos!$B$110,3,IF(N28=Datos!$B$111,2,IF(N28=Datos!$B$112,1,0)))))+(IF(O28=Datos!$B$115,4,IF(O28=Datos!$B$116,3,IF(O28=Datos!$B$117,2,IF(O28=Datos!$B$118,1,0)))))+(IF(P28=Datos!$B$121,4,IF(P28=Datos!$B$122,3,IF(P28=Datos!$B$123,2,IF(P28=Datos!$B$124,1,0)))))+(IF(Q28=Datos!$B$127,4,IF(Q28=Datos!$B$128,3,IF(Q28=Datos!$B$129,2,IF(Q28=Datos!$B$130,1,0))))))/4),0)</f>
        <v>0</v>
      </c>
      <c r="S28" s="82"/>
      <c r="T28" s="82"/>
      <c r="U28" s="82"/>
      <c r="V28" s="82"/>
      <c r="W28" s="54">
        <f>ROUND((((IF(S28=Datos!$B$109,4,IF(S28=Datos!$B$110,3,IF(S28=Datos!$B$111,2,IF(S28=Datos!$B$112,1,0)))))+(IF(T28=Datos!$B$115,4,IF(T28=Datos!$B$116,3,IF(T28=Datos!$B$117,2,IF(T28=Datos!$B$118,1,0)))))+(IF(U28=Datos!$B$121,4,IF(U28=Datos!$B$122,3,IF(U28=Datos!$B$123,2,IF(U28=Datos!$B$124,1,0)))))+(IF(V28=Datos!$B$127,4,IF(V28=Datos!$B$128,3,IF(V28=Datos!$B$129,2,IF(V28=Datos!$B$130,1,0))))))/4),0)</f>
        <v>0</v>
      </c>
      <c r="X28" s="54">
        <f>IF(H28=Datos!$B$102,5*(M28+R28+W28),IF(H28=Datos!$B$103,4*(M28+R28+W28),IF(H28=Datos!$B$104,3*(M28+R28+W28),IF(H28=Datos!$B$105,2*(M28+R28+W28),IF(H28=Datos!$B$106,1*(M28+R28+W28),0)))))</f>
        <v>0</v>
      </c>
      <c r="Y28" s="54" t="str">
        <f t="shared" si="0"/>
        <v>-</v>
      </c>
      <c r="Z28" s="55" t="str">
        <f t="shared" si="1"/>
        <v>-</v>
      </c>
    </row>
    <row r="29" spans="2:26" s="27" customFormat="1" ht="97.5" customHeight="1" thickBot="1" x14ac:dyDescent="0.3">
      <c r="B29" s="171"/>
      <c r="C29" s="172"/>
      <c r="D29" s="54" t="str">
        <f>IF(B29="","-",VLOOKUP(B29,Datos!$B$3:$C$25,2,FALSE))</f>
        <v>-</v>
      </c>
      <c r="E29" s="82"/>
      <c r="F29" s="82"/>
      <c r="G29" s="82"/>
      <c r="H29" s="83"/>
      <c r="I29" s="82"/>
      <c r="J29" s="82"/>
      <c r="K29" s="82"/>
      <c r="L29" s="82"/>
      <c r="M29" s="54">
        <f>ROUND((((IF(I29=Datos!$B$109,4,IF(I29=Datos!$B$110,3,IF(I29=Datos!$B$111,2,IF(I29=Datos!$B$112,1,0)))))+(IF(J29=Datos!$B$115,4,IF(J29=Datos!$B$116,3,IF(J29=Datos!$B$117,2,IF(J29=Datos!$B$118,1,0)))))+(IF(K29=Datos!$B$121,4,IF(K29=Datos!$B$122,3,IF(K29=Datos!$B$123,2,IF(K29=Datos!$B$124,1,0)))))+(IF(L29=Datos!$B$127,4,IF(L29=Datos!$B$128,3,IF(L29=Datos!$B$129,2,IF(L29=Datos!$B$130,1,0))))))/4),0)</f>
        <v>0</v>
      </c>
      <c r="N29" s="82"/>
      <c r="O29" s="82"/>
      <c r="P29" s="82"/>
      <c r="Q29" s="82"/>
      <c r="R29" s="54">
        <f>ROUND((((IF(N29=Datos!$B$109,4,IF(N29=Datos!$B$110,3,IF(N29=Datos!$B$111,2,IF(N29=Datos!$B$112,1,0)))))+(IF(O29=Datos!$B$115,4,IF(O29=Datos!$B$116,3,IF(O29=Datos!$B$117,2,IF(O29=Datos!$B$118,1,0)))))+(IF(P29=Datos!$B$121,4,IF(P29=Datos!$B$122,3,IF(P29=Datos!$B$123,2,IF(P29=Datos!$B$124,1,0)))))+(IF(Q29=Datos!$B$127,4,IF(Q29=Datos!$B$128,3,IF(Q29=Datos!$B$129,2,IF(Q29=Datos!$B$130,1,0))))))/4),0)</f>
        <v>0</v>
      </c>
      <c r="S29" s="82"/>
      <c r="T29" s="82"/>
      <c r="U29" s="82"/>
      <c r="V29" s="82"/>
      <c r="W29" s="54">
        <f>ROUND((((IF(S29=Datos!$B$109,4,IF(S29=Datos!$B$110,3,IF(S29=Datos!$B$111,2,IF(S29=Datos!$B$112,1,0)))))+(IF(T29=Datos!$B$115,4,IF(T29=Datos!$B$116,3,IF(T29=Datos!$B$117,2,IF(T29=Datos!$B$118,1,0)))))+(IF(U29=Datos!$B$121,4,IF(U29=Datos!$B$122,3,IF(U29=Datos!$B$123,2,IF(U29=Datos!$B$124,1,0)))))+(IF(V29=Datos!$B$127,4,IF(V29=Datos!$B$128,3,IF(V29=Datos!$B$129,2,IF(V29=Datos!$B$130,1,0))))))/4),0)</f>
        <v>0</v>
      </c>
      <c r="X29" s="54">
        <f>IF(H29=Datos!$B$102,5*(M29+R29+W29),IF(H29=Datos!$B$103,4*(M29+R29+W29),IF(H29=Datos!$B$104,3*(M29+R29+W29),IF(H29=Datos!$B$105,2*(M29+R29+W29),IF(H29=Datos!$B$106,1*(M29+R29+W29),0)))))</f>
        <v>0</v>
      </c>
      <c r="Y29" s="54" t="str">
        <f t="shared" si="0"/>
        <v>-</v>
      </c>
      <c r="Z29" s="55" t="str">
        <f t="shared" si="1"/>
        <v>-</v>
      </c>
    </row>
    <row r="30" spans="2:26" s="27" customFormat="1" ht="97.5" customHeight="1" thickBot="1" x14ac:dyDescent="0.3">
      <c r="B30" s="171"/>
      <c r="C30" s="172"/>
      <c r="D30" s="54" t="str">
        <f>IF(B30="","-",VLOOKUP(B30,Datos!$B$3:$C$25,2,FALSE))</f>
        <v>-</v>
      </c>
      <c r="E30" s="82"/>
      <c r="F30" s="82"/>
      <c r="G30" s="82"/>
      <c r="H30" s="83"/>
      <c r="I30" s="82"/>
      <c r="J30" s="82"/>
      <c r="K30" s="82"/>
      <c r="L30" s="82"/>
      <c r="M30" s="54">
        <f>ROUND((((IF(I30=Datos!$B$109,4,IF(I30=Datos!$B$110,3,IF(I30=Datos!$B$111,2,IF(I30=Datos!$B$112,1,0)))))+(IF(J30=Datos!$B$115,4,IF(J30=Datos!$B$116,3,IF(J30=Datos!$B$117,2,IF(J30=Datos!$B$118,1,0)))))+(IF(K30=Datos!$B$121,4,IF(K30=Datos!$B$122,3,IF(K30=Datos!$B$123,2,IF(K30=Datos!$B$124,1,0)))))+(IF(L30=Datos!$B$127,4,IF(L30=Datos!$B$128,3,IF(L30=Datos!$B$129,2,IF(L30=Datos!$B$130,1,0))))))/4),0)</f>
        <v>0</v>
      </c>
      <c r="N30" s="82"/>
      <c r="O30" s="82"/>
      <c r="P30" s="82"/>
      <c r="Q30" s="82"/>
      <c r="R30" s="54">
        <f>ROUND((((IF(N30=Datos!$B$109,4,IF(N30=Datos!$B$110,3,IF(N30=Datos!$B$111,2,IF(N30=Datos!$B$112,1,0)))))+(IF(O30=Datos!$B$115,4,IF(O30=Datos!$B$116,3,IF(O30=Datos!$B$117,2,IF(O30=Datos!$B$118,1,0)))))+(IF(P30=Datos!$B$121,4,IF(P30=Datos!$B$122,3,IF(P30=Datos!$B$123,2,IF(P30=Datos!$B$124,1,0)))))+(IF(Q30=Datos!$B$127,4,IF(Q30=Datos!$B$128,3,IF(Q30=Datos!$B$129,2,IF(Q30=Datos!$B$130,1,0))))))/4),0)</f>
        <v>0</v>
      </c>
      <c r="S30" s="82"/>
      <c r="T30" s="82"/>
      <c r="U30" s="82"/>
      <c r="V30" s="82"/>
      <c r="W30" s="54">
        <f>ROUND((((IF(S30=Datos!$B$109,4,IF(S30=Datos!$B$110,3,IF(S30=Datos!$B$111,2,IF(S30=Datos!$B$112,1,0)))))+(IF(T30=Datos!$B$115,4,IF(T30=Datos!$B$116,3,IF(T30=Datos!$B$117,2,IF(T30=Datos!$B$118,1,0)))))+(IF(U30=Datos!$B$121,4,IF(U30=Datos!$B$122,3,IF(U30=Datos!$B$123,2,IF(U30=Datos!$B$124,1,0)))))+(IF(V30=Datos!$B$127,4,IF(V30=Datos!$B$128,3,IF(V30=Datos!$B$129,2,IF(V30=Datos!$B$130,1,0))))))/4),0)</f>
        <v>0</v>
      </c>
      <c r="X30" s="54">
        <f>IF(H30=Datos!$B$102,5*(M30+R30+W30),IF(H30=Datos!$B$103,4*(M30+R30+W30),IF(H30=Datos!$B$104,3*(M30+R30+W30),IF(H30=Datos!$B$105,2*(M30+R30+W30),IF(H30=Datos!$B$106,1*(M30+R30+W30),0)))))</f>
        <v>0</v>
      </c>
      <c r="Y30" s="54" t="str">
        <f t="shared" si="0"/>
        <v>-</v>
      </c>
      <c r="Z30" s="55" t="str">
        <f t="shared" si="1"/>
        <v>-</v>
      </c>
    </row>
    <row r="31" spans="2:26" s="27" customFormat="1" ht="97.5" customHeight="1" thickBot="1" x14ac:dyDescent="0.3">
      <c r="B31" s="171"/>
      <c r="C31" s="172"/>
      <c r="D31" s="54" t="str">
        <f>IF(B31="","-",VLOOKUP(B31,Datos!$B$3:$C$25,2,FALSE))</f>
        <v>-</v>
      </c>
      <c r="E31" s="82"/>
      <c r="F31" s="82"/>
      <c r="G31" s="82"/>
      <c r="H31" s="83"/>
      <c r="I31" s="82"/>
      <c r="J31" s="82"/>
      <c r="K31" s="82"/>
      <c r="L31" s="82"/>
      <c r="M31" s="54">
        <f>ROUND((((IF(I31=Datos!$B$109,4,IF(I31=Datos!$B$110,3,IF(I31=Datos!$B$111,2,IF(I31=Datos!$B$112,1,0)))))+(IF(J31=Datos!$B$115,4,IF(J31=Datos!$B$116,3,IF(J31=Datos!$B$117,2,IF(J31=Datos!$B$118,1,0)))))+(IF(K31=Datos!$B$121,4,IF(K31=Datos!$B$122,3,IF(K31=Datos!$B$123,2,IF(K31=Datos!$B$124,1,0)))))+(IF(L31=Datos!$B$127,4,IF(L31=Datos!$B$128,3,IF(L31=Datos!$B$129,2,IF(L31=Datos!$B$130,1,0))))))/4),0)</f>
        <v>0</v>
      </c>
      <c r="N31" s="82"/>
      <c r="O31" s="82"/>
      <c r="P31" s="82"/>
      <c r="Q31" s="82"/>
      <c r="R31" s="54">
        <f>ROUND((((IF(N31=Datos!$B$109,4,IF(N31=Datos!$B$110,3,IF(N31=Datos!$B$111,2,IF(N31=Datos!$B$112,1,0)))))+(IF(O31=Datos!$B$115,4,IF(O31=Datos!$B$116,3,IF(O31=Datos!$B$117,2,IF(O31=Datos!$B$118,1,0)))))+(IF(P31=Datos!$B$121,4,IF(P31=Datos!$B$122,3,IF(P31=Datos!$B$123,2,IF(P31=Datos!$B$124,1,0)))))+(IF(Q31=Datos!$B$127,4,IF(Q31=Datos!$B$128,3,IF(Q31=Datos!$B$129,2,IF(Q31=Datos!$B$130,1,0))))))/4),0)</f>
        <v>0</v>
      </c>
      <c r="S31" s="82"/>
      <c r="T31" s="82"/>
      <c r="U31" s="82"/>
      <c r="V31" s="82"/>
      <c r="W31" s="54">
        <f>ROUND((((IF(S31=Datos!$B$109,4,IF(S31=Datos!$B$110,3,IF(S31=Datos!$B$111,2,IF(S31=Datos!$B$112,1,0)))))+(IF(T31=Datos!$B$115,4,IF(T31=Datos!$B$116,3,IF(T31=Datos!$B$117,2,IF(T31=Datos!$B$118,1,0)))))+(IF(U31=Datos!$B$121,4,IF(U31=Datos!$B$122,3,IF(U31=Datos!$B$123,2,IF(U31=Datos!$B$124,1,0)))))+(IF(V31=Datos!$B$127,4,IF(V31=Datos!$B$128,3,IF(V31=Datos!$B$129,2,IF(V31=Datos!$B$130,1,0))))))/4),0)</f>
        <v>0</v>
      </c>
      <c r="X31" s="54">
        <f>IF(H31=Datos!$B$102,5*(M31+R31+W31),IF(H31=Datos!$B$103,4*(M31+R31+W31),IF(H31=Datos!$B$104,3*(M31+R31+W31),IF(H31=Datos!$B$105,2*(M31+R31+W31),IF(H31=Datos!$B$106,1*(M31+R31+W31),0)))))</f>
        <v>0</v>
      </c>
      <c r="Y31" s="54" t="str">
        <f t="shared" si="0"/>
        <v>-</v>
      </c>
      <c r="Z31" s="55" t="str">
        <f t="shared" si="1"/>
        <v>-</v>
      </c>
    </row>
    <row r="32" spans="2:26" s="27" customFormat="1" ht="97.5" customHeight="1" thickBot="1" x14ac:dyDescent="0.3">
      <c r="B32" s="171"/>
      <c r="C32" s="172"/>
      <c r="D32" s="54" t="str">
        <f>IF(B32="","-",VLOOKUP(B32,Datos!$B$3:$C$25,2,FALSE))</f>
        <v>-</v>
      </c>
      <c r="E32" s="82"/>
      <c r="F32" s="82"/>
      <c r="G32" s="82"/>
      <c r="H32" s="83"/>
      <c r="I32" s="82"/>
      <c r="J32" s="82"/>
      <c r="K32" s="82"/>
      <c r="L32" s="82"/>
      <c r="M32" s="54">
        <f>ROUND((((IF(I32=Datos!$B$109,4,IF(I32=Datos!$B$110,3,IF(I32=Datos!$B$111,2,IF(I32=Datos!$B$112,1,0)))))+(IF(J32=Datos!$B$115,4,IF(J32=Datos!$B$116,3,IF(J32=Datos!$B$117,2,IF(J32=Datos!$B$118,1,0)))))+(IF(K32=Datos!$B$121,4,IF(K32=Datos!$B$122,3,IF(K32=Datos!$B$123,2,IF(K32=Datos!$B$124,1,0)))))+(IF(L32=Datos!$B$127,4,IF(L32=Datos!$B$128,3,IF(L32=Datos!$B$129,2,IF(L32=Datos!$B$130,1,0))))))/4),0)</f>
        <v>0</v>
      </c>
      <c r="N32" s="82"/>
      <c r="O32" s="82"/>
      <c r="P32" s="82"/>
      <c r="Q32" s="82"/>
      <c r="R32" s="54">
        <f>ROUND((((IF(N32=Datos!$B$109,4,IF(N32=Datos!$B$110,3,IF(N32=Datos!$B$111,2,IF(N32=Datos!$B$112,1,0)))))+(IF(O32=Datos!$B$115,4,IF(O32=Datos!$B$116,3,IF(O32=Datos!$B$117,2,IF(O32=Datos!$B$118,1,0)))))+(IF(P32=Datos!$B$121,4,IF(P32=Datos!$B$122,3,IF(P32=Datos!$B$123,2,IF(P32=Datos!$B$124,1,0)))))+(IF(Q32=Datos!$B$127,4,IF(Q32=Datos!$B$128,3,IF(Q32=Datos!$B$129,2,IF(Q32=Datos!$B$130,1,0))))))/4),0)</f>
        <v>0</v>
      </c>
      <c r="S32" s="82"/>
      <c r="T32" s="82"/>
      <c r="U32" s="82"/>
      <c r="V32" s="82"/>
      <c r="W32" s="54">
        <f>ROUND((((IF(S32=Datos!$B$109,4,IF(S32=Datos!$B$110,3,IF(S32=Datos!$B$111,2,IF(S32=Datos!$B$112,1,0)))))+(IF(T32=Datos!$B$115,4,IF(T32=Datos!$B$116,3,IF(T32=Datos!$B$117,2,IF(T32=Datos!$B$118,1,0)))))+(IF(U32=Datos!$B$121,4,IF(U32=Datos!$B$122,3,IF(U32=Datos!$B$123,2,IF(U32=Datos!$B$124,1,0)))))+(IF(V32=Datos!$B$127,4,IF(V32=Datos!$B$128,3,IF(V32=Datos!$B$129,2,IF(V32=Datos!$B$130,1,0))))))/4),0)</f>
        <v>0</v>
      </c>
      <c r="X32" s="54">
        <f>IF(H32=Datos!$B$102,5*(M32+R32+W32),IF(H32=Datos!$B$103,4*(M32+R32+W32),IF(H32=Datos!$B$104,3*(M32+R32+W32),IF(H32=Datos!$B$105,2*(M32+R32+W32),IF(H32=Datos!$B$106,1*(M32+R32+W32),0)))))</f>
        <v>0</v>
      </c>
      <c r="Y32" s="54" t="str">
        <f t="shared" si="0"/>
        <v>-</v>
      </c>
      <c r="Z32" s="55" t="str">
        <f t="shared" si="1"/>
        <v>-</v>
      </c>
    </row>
    <row r="33" spans="2:26" s="27" customFormat="1" ht="97.5" customHeight="1" thickBot="1" x14ac:dyDescent="0.3">
      <c r="B33" s="171"/>
      <c r="C33" s="172"/>
      <c r="D33" s="54" t="str">
        <f>IF(B33="","-",VLOOKUP(B33,Datos!$B$3:$C$25,2,FALSE))</f>
        <v>-</v>
      </c>
      <c r="E33" s="82"/>
      <c r="F33" s="82"/>
      <c r="G33" s="82"/>
      <c r="H33" s="83"/>
      <c r="I33" s="82"/>
      <c r="J33" s="82"/>
      <c r="K33" s="82"/>
      <c r="L33" s="82"/>
      <c r="M33" s="54">
        <f>ROUND((((IF(I33=Datos!$B$109,4,IF(I33=Datos!$B$110,3,IF(I33=Datos!$B$111,2,IF(I33=Datos!$B$112,1,0)))))+(IF(J33=Datos!$B$115,4,IF(J33=Datos!$B$116,3,IF(J33=Datos!$B$117,2,IF(J33=Datos!$B$118,1,0)))))+(IF(K33=Datos!$B$121,4,IF(K33=Datos!$B$122,3,IF(K33=Datos!$B$123,2,IF(K33=Datos!$B$124,1,0)))))+(IF(L33=Datos!$B$127,4,IF(L33=Datos!$B$128,3,IF(L33=Datos!$B$129,2,IF(L33=Datos!$B$130,1,0))))))/4),0)</f>
        <v>0</v>
      </c>
      <c r="N33" s="82"/>
      <c r="O33" s="82"/>
      <c r="P33" s="82"/>
      <c r="Q33" s="82"/>
      <c r="R33" s="54">
        <f>ROUND((((IF(N33=Datos!$B$109,4,IF(N33=Datos!$B$110,3,IF(N33=Datos!$B$111,2,IF(N33=Datos!$B$112,1,0)))))+(IF(O33=Datos!$B$115,4,IF(O33=Datos!$B$116,3,IF(O33=Datos!$B$117,2,IF(O33=Datos!$B$118,1,0)))))+(IF(P33=Datos!$B$121,4,IF(P33=Datos!$B$122,3,IF(P33=Datos!$B$123,2,IF(P33=Datos!$B$124,1,0)))))+(IF(Q33=Datos!$B$127,4,IF(Q33=Datos!$B$128,3,IF(Q33=Datos!$B$129,2,IF(Q33=Datos!$B$130,1,0))))))/4),0)</f>
        <v>0</v>
      </c>
      <c r="S33" s="82"/>
      <c r="T33" s="82"/>
      <c r="U33" s="82"/>
      <c r="V33" s="82"/>
      <c r="W33" s="54">
        <f>ROUND((((IF(S33=Datos!$B$109,4,IF(S33=Datos!$B$110,3,IF(S33=Datos!$B$111,2,IF(S33=Datos!$B$112,1,0)))))+(IF(T33=Datos!$B$115,4,IF(T33=Datos!$B$116,3,IF(T33=Datos!$B$117,2,IF(T33=Datos!$B$118,1,0)))))+(IF(U33=Datos!$B$121,4,IF(U33=Datos!$B$122,3,IF(U33=Datos!$B$123,2,IF(U33=Datos!$B$124,1,0)))))+(IF(V33=Datos!$B$127,4,IF(V33=Datos!$B$128,3,IF(V33=Datos!$B$129,2,IF(V33=Datos!$B$130,1,0))))))/4),0)</f>
        <v>0</v>
      </c>
      <c r="X33" s="54">
        <f>IF(H33=Datos!$B$102,5*(M33+R33+W33),IF(H33=Datos!$B$103,4*(M33+R33+W33),IF(H33=Datos!$B$104,3*(M33+R33+W33),IF(H33=Datos!$B$105,2*(M33+R33+W33),IF(H33=Datos!$B$106,1*(M33+R33+W33),0)))))</f>
        <v>0</v>
      </c>
      <c r="Y33" s="54" t="str">
        <f t="shared" si="0"/>
        <v>-</v>
      </c>
      <c r="Z33" s="55" t="str">
        <f t="shared" si="1"/>
        <v>-</v>
      </c>
    </row>
    <row r="34" spans="2:26" s="27" customFormat="1" ht="97.5" customHeight="1" thickBot="1" x14ac:dyDescent="0.3">
      <c r="B34" s="171"/>
      <c r="C34" s="172"/>
      <c r="D34" s="54" t="str">
        <f>IF(B34="","-",VLOOKUP(B34,Datos!$B$3:$C$25,2,FALSE))</f>
        <v>-</v>
      </c>
      <c r="E34" s="82"/>
      <c r="F34" s="82"/>
      <c r="G34" s="82"/>
      <c r="H34" s="83"/>
      <c r="I34" s="82"/>
      <c r="J34" s="82"/>
      <c r="K34" s="82"/>
      <c r="L34" s="82"/>
      <c r="M34" s="54">
        <f>ROUND((((IF(I34=Datos!$B$109,4,IF(I34=Datos!$B$110,3,IF(I34=Datos!$B$111,2,IF(I34=Datos!$B$112,1,0)))))+(IF(J34=Datos!$B$115,4,IF(J34=Datos!$B$116,3,IF(J34=Datos!$B$117,2,IF(J34=Datos!$B$118,1,0)))))+(IF(K34=Datos!$B$121,4,IF(K34=Datos!$B$122,3,IF(K34=Datos!$B$123,2,IF(K34=Datos!$B$124,1,0)))))+(IF(L34=Datos!$B$127,4,IF(L34=Datos!$B$128,3,IF(L34=Datos!$B$129,2,IF(L34=Datos!$B$130,1,0))))))/4),0)</f>
        <v>0</v>
      </c>
      <c r="N34" s="82"/>
      <c r="O34" s="82"/>
      <c r="P34" s="82"/>
      <c r="Q34" s="82"/>
      <c r="R34" s="54">
        <f>ROUND((((IF(N34=Datos!$B$109,4,IF(N34=Datos!$B$110,3,IF(N34=Datos!$B$111,2,IF(N34=Datos!$B$112,1,0)))))+(IF(O34=Datos!$B$115,4,IF(O34=Datos!$B$116,3,IF(O34=Datos!$B$117,2,IF(O34=Datos!$B$118,1,0)))))+(IF(P34=Datos!$B$121,4,IF(P34=Datos!$B$122,3,IF(P34=Datos!$B$123,2,IF(P34=Datos!$B$124,1,0)))))+(IF(Q34=Datos!$B$127,4,IF(Q34=Datos!$B$128,3,IF(Q34=Datos!$B$129,2,IF(Q34=Datos!$B$130,1,0))))))/4),0)</f>
        <v>0</v>
      </c>
      <c r="S34" s="82"/>
      <c r="T34" s="82"/>
      <c r="U34" s="82"/>
      <c r="V34" s="82"/>
      <c r="W34" s="54">
        <f>ROUND((((IF(S34=Datos!$B$109,4,IF(S34=Datos!$B$110,3,IF(S34=Datos!$B$111,2,IF(S34=Datos!$B$112,1,0)))))+(IF(T34=Datos!$B$115,4,IF(T34=Datos!$B$116,3,IF(T34=Datos!$B$117,2,IF(T34=Datos!$B$118,1,0)))))+(IF(U34=Datos!$B$121,4,IF(U34=Datos!$B$122,3,IF(U34=Datos!$B$123,2,IF(U34=Datos!$B$124,1,0)))))+(IF(V34=Datos!$B$127,4,IF(V34=Datos!$B$128,3,IF(V34=Datos!$B$129,2,IF(V34=Datos!$B$130,1,0))))))/4),0)</f>
        <v>0</v>
      </c>
      <c r="X34" s="54">
        <f>IF(H34=Datos!$B$102,5*(M34+R34+W34),IF(H34=Datos!$B$103,4*(M34+R34+W34),IF(H34=Datos!$B$104,3*(M34+R34+W34),IF(H34=Datos!$B$105,2*(M34+R34+W34),IF(H34=Datos!$B$106,1*(M34+R34+W34),0)))))</f>
        <v>0</v>
      </c>
      <c r="Y34" s="54" t="str">
        <f t="shared" si="0"/>
        <v>-</v>
      </c>
      <c r="Z34" s="55" t="str">
        <f t="shared" si="1"/>
        <v>-</v>
      </c>
    </row>
    <row r="35" spans="2:26" s="27" customFormat="1" ht="97.5" customHeight="1" thickBot="1" x14ac:dyDescent="0.3">
      <c r="B35" s="171"/>
      <c r="C35" s="172"/>
      <c r="D35" s="54" t="str">
        <f>IF(B35="","-",VLOOKUP(B35,Datos!$B$3:$C$25,2,FALSE))</f>
        <v>-</v>
      </c>
      <c r="E35" s="82"/>
      <c r="F35" s="82"/>
      <c r="G35" s="82"/>
      <c r="H35" s="83"/>
      <c r="I35" s="82"/>
      <c r="J35" s="82"/>
      <c r="K35" s="82"/>
      <c r="L35" s="82"/>
      <c r="M35" s="54">
        <f>ROUND((((IF(I35=Datos!$B$109,4,IF(I35=Datos!$B$110,3,IF(I35=Datos!$B$111,2,IF(I35=Datos!$B$112,1,0)))))+(IF(J35=Datos!$B$115,4,IF(J35=Datos!$B$116,3,IF(J35=Datos!$B$117,2,IF(J35=Datos!$B$118,1,0)))))+(IF(K35=Datos!$B$121,4,IF(K35=Datos!$B$122,3,IF(K35=Datos!$B$123,2,IF(K35=Datos!$B$124,1,0)))))+(IF(L35=Datos!$B$127,4,IF(L35=Datos!$B$128,3,IF(L35=Datos!$B$129,2,IF(L35=Datos!$B$130,1,0))))))/4),0)</f>
        <v>0</v>
      </c>
      <c r="N35" s="82"/>
      <c r="O35" s="82"/>
      <c r="P35" s="82"/>
      <c r="Q35" s="82"/>
      <c r="R35" s="54">
        <f>ROUND((((IF(N35=Datos!$B$109,4,IF(N35=Datos!$B$110,3,IF(N35=Datos!$B$111,2,IF(N35=Datos!$B$112,1,0)))))+(IF(O35=Datos!$B$115,4,IF(O35=Datos!$B$116,3,IF(O35=Datos!$B$117,2,IF(O35=Datos!$B$118,1,0)))))+(IF(P35=Datos!$B$121,4,IF(P35=Datos!$B$122,3,IF(P35=Datos!$B$123,2,IF(P35=Datos!$B$124,1,0)))))+(IF(Q35=Datos!$B$127,4,IF(Q35=Datos!$B$128,3,IF(Q35=Datos!$B$129,2,IF(Q35=Datos!$B$130,1,0))))))/4),0)</f>
        <v>0</v>
      </c>
      <c r="S35" s="82"/>
      <c r="T35" s="82"/>
      <c r="U35" s="82"/>
      <c r="V35" s="82"/>
      <c r="W35" s="54">
        <f>ROUND((((IF(S35=Datos!$B$109,4,IF(S35=Datos!$B$110,3,IF(S35=Datos!$B$111,2,IF(S35=Datos!$B$112,1,0)))))+(IF(T35=Datos!$B$115,4,IF(T35=Datos!$B$116,3,IF(T35=Datos!$B$117,2,IF(T35=Datos!$B$118,1,0)))))+(IF(U35=Datos!$B$121,4,IF(U35=Datos!$B$122,3,IF(U35=Datos!$B$123,2,IF(U35=Datos!$B$124,1,0)))))+(IF(V35=Datos!$B$127,4,IF(V35=Datos!$B$128,3,IF(V35=Datos!$B$129,2,IF(V35=Datos!$B$130,1,0))))))/4),0)</f>
        <v>0</v>
      </c>
      <c r="X35" s="54">
        <f>IF(H35=Datos!$B$102,5*(M35+R35+W35),IF(H35=Datos!$B$103,4*(M35+R35+W35),IF(H35=Datos!$B$104,3*(M35+R35+W35),IF(H35=Datos!$B$105,2*(M35+R35+W35),IF(H35=Datos!$B$106,1*(M35+R35+W35),0)))))</f>
        <v>0</v>
      </c>
      <c r="Y35" s="54" t="str">
        <f t="shared" si="0"/>
        <v>-</v>
      </c>
      <c r="Z35" s="55" t="str">
        <f t="shared" si="1"/>
        <v>-</v>
      </c>
    </row>
    <row r="36" spans="2:26" s="27" customFormat="1" ht="97.5" customHeight="1" thickBot="1" x14ac:dyDescent="0.3">
      <c r="B36" s="171"/>
      <c r="C36" s="172"/>
      <c r="D36" s="54" t="str">
        <f>IF(B36="","-",VLOOKUP(B36,Datos!$B$3:$C$25,2,FALSE))</f>
        <v>-</v>
      </c>
      <c r="E36" s="82"/>
      <c r="F36" s="82"/>
      <c r="G36" s="82"/>
      <c r="H36" s="83"/>
      <c r="I36" s="82"/>
      <c r="J36" s="82"/>
      <c r="K36" s="82"/>
      <c r="L36" s="82"/>
      <c r="M36" s="54">
        <f>ROUND((((IF(I36=Datos!$B$109,4,IF(I36=Datos!$B$110,3,IF(I36=Datos!$B$111,2,IF(I36=Datos!$B$112,1,0)))))+(IF(J36=Datos!$B$115,4,IF(J36=Datos!$B$116,3,IF(J36=Datos!$B$117,2,IF(J36=Datos!$B$118,1,0)))))+(IF(K36=Datos!$B$121,4,IF(K36=Datos!$B$122,3,IF(K36=Datos!$B$123,2,IF(K36=Datos!$B$124,1,0)))))+(IF(L36=Datos!$B$127,4,IF(L36=Datos!$B$128,3,IF(L36=Datos!$B$129,2,IF(L36=Datos!$B$130,1,0))))))/4),0)</f>
        <v>0</v>
      </c>
      <c r="N36" s="82"/>
      <c r="O36" s="82"/>
      <c r="P36" s="82"/>
      <c r="Q36" s="82"/>
      <c r="R36" s="54">
        <f>ROUND((((IF(N36=Datos!$B$109,4,IF(N36=Datos!$B$110,3,IF(N36=Datos!$B$111,2,IF(N36=Datos!$B$112,1,0)))))+(IF(O36=Datos!$B$115,4,IF(O36=Datos!$B$116,3,IF(O36=Datos!$B$117,2,IF(O36=Datos!$B$118,1,0)))))+(IF(P36=Datos!$B$121,4,IF(P36=Datos!$B$122,3,IF(P36=Datos!$B$123,2,IF(P36=Datos!$B$124,1,0)))))+(IF(Q36=Datos!$B$127,4,IF(Q36=Datos!$B$128,3,IF(Q36=Datos!$B$129,2,IF(Q36=Datos!$B$130,1,0))))))/4),0)</f>
        <v>0</v>
      </c>
      <c r="S36" s="82"/>
      <c r="T36" s="82"/>
      <c r="U36" s="82"/>
      <c r="V36" s="82"/>
      <c r="W36" s="54">
        <f>ROUND((((IF(S36=Datos!$B$109,4,IF(S36=Datos!$B$110,3,IF(S36=Datos!$B$111,2,IF(S36=Datos!$B$112,1,0)))))+(IF(T36=Datos!$B$115,4,IF(T36=Datos!$B$116,3,IF(T36=Datos!$B$117,2,IF(T36=Datos!$B$118,1,0)))))+(IF(U36=Datos!$B$121,4,IF(U36=Datos!$B$122,3,IF(U36=Datos!$B$123,2,IF(U36=Datos!$B$124,1,0)))))+(IF(V36=Datos!$B$127,4,IF(V36=Datos!$B$128,3,IF(V36=Datos!$B$129,2,IF(V36=Datos!$B$130,1,0))))))/4),0)</f>
        <v>0</v>
      </c>
      <c r="X36" s="54">
        <f>IF(H36=Datos!$B$102,5*(M36+R36+W36),IF(H36=Datos!$B$103,4*(M36+R36+W36),IF(H36=Datos!$B$104,3*(M36+R36+W36),IF(H36=Datos!$B$105,2*(M36+R36+W36),IF(H36=Datos!$B$106,1*(M36+R36+W36),0)))))</f>
        <v>0</v>
      </c>
      <c r="Y36" s="54" t="str">
        <f t="shared" si="0"/>
        <v>-</v>
      </c>
      <c r="Z36" s="55" t="str">
        <f t="shared" si="1"/>
        <v>-</v>
      </c>
    </row>
    <row r="37" spans="2:26" s="27" customFormat="1" ht="97.5" customHeight="1" thickBot="1" x14ac:dyDescent="0.3">
      <c r="B37" s="171"/>
      <c r="C37" s="172"/>
      <c r="D37" s="54" t="str">
        <f>IF(B37="","-",VLOOKUP(B37,Datos!$B$3:$C$25,2,FALSE))</f>
        <v>-</v>
      </c>
      <c r="E37" s="82"/>
      <c r="F37" s="82"/>
      <c r="G37" s="82"/>
      <c r="H37" s="83"/>
      <c r="I37" s="82"/>
      <c r="J37" s="82"/>
      <c r="K37" s="82"/>
      <c r="L37" s="82"/>
      <c r="M37" s="54">
        <f>ROUND((((IF(I37=Datos!$B$109,4,IF(I37=Datos!$B$110,3,IF(I37=Datos!$B$111,2,IF(I37=Datos!$B$112,1,0)))))+(IF(J37=Datos!$B$115,4,IF(J37=Datos!$B$116,3,IF(J37=Datos!$B$117,2,IF(J37=Datos!$B$118,1,0)))))+(IF(K37=Datos!$B$121,4,IF(K37=Datos!$B$122,3,IF(K37=Datos!$B$123,2,IF(K37=Datos!$B$124,1,0)))))+(IF(L37=Datos!$B$127,4,IF(L37=Datos!$B$128,3,IF(L37=Datos!$B$129,2,IF(L37=Datos!$B$130,1,0))))))/4),0)</f>
        <v>0</v>
      </c>
      <c r="N37" s="82"/>
      <c r="O37" s="82"/>
      <c r="P37" s="82"/>
      <c r="Q37" s="82"/>
      <c r="R37" s="54">
        <f>ROUND((((IF(N37=Datos!$B$109,4,IF(N37=Datos!$B$110,3,IF(N37=Datos!$B$111,2,IF(N37=Datos!$B$112,1,0)))))+(IF(O37=Datos!$B$115,4,IF(O37=Datos!$B$116,3,IF(O37=Datos!$B$117,2,IF(O37=Datos!$B$118,1,0)))))+(IF(P37=Datos!$B$121,4,IF(P37=Datos!$B$122,3,IF(P37=Datos!$B$123,2,IF(P37=Datos!$B$124,1,0)))))+(IF(Q37=Datos!$B$127,4,IF(Q37=Datos!$B$128,3,IF(Q37=Datos!$B$129,2,IF(Q37=Datos!$B$130,1,0))))))/4),0)</f>
        <v>0</v>
      </c>
      <c r="S37" s="82"/>
      <c r="T37" s="82"/>
      <c r="U37" s="82"/>
      <c r="V37" s="82"/>
      <c r="W37" s="54">
        <f>ROUND((((IF(S37=Datos!$B$109,4,IF(S37=Datos!$B$110,3,IF(S37=Datos!$B$111,2,IF(S37=Datos!$B$112,1,0)))))+(IF(T37=Datos!$B$115,4,IF(T37=Datos!$B$116,3,IF(T37=Datos!$B$117,2,IF(T37=Datos!$B$118,1,0)))))+(IF(U37=Datos!$B$121,4,IF(U37=Datos!$B$122,3,IF(U37=Datos!$B$123,2,IF(U37=Datos!$B$124,1,0)))))+(IF(V37=Datos!$B$127,4,IF(V37=Datos!$B$128,3,IF(V37=Datos!$B$129,2,IF(V37=Datos!$B$130,1,0))))))/4),0)</f>
        <v>0</v>
      </c>
      <c r="X37" s="54">
        <f>IF(H37=Datos!$B$102,5*(M37+R37+W37),IF(H37=Datos!$B$103,4*(M37+R37+W37),IF(H37=Datos!$B$104,3*(M37+R37+W37),IF(H37=Datos!$B$105,2*(M37+R37+W37),IF(H37=Datos!$B$106,1*(M37+R37+W37),0)))))</f>
        <v>0</v>
      </c>
      <c r="Y37" s="54" t="str">
        <f t="shared" si="0"/>
        <v>-</v>
      </c>
      <c r="Z37" s="55" t="str">
        <f t="shared" si="1"/>
        <v>-</v>
      </c>
    </row>
    <row r="38" spans="2:26" s="27" customFormat="1" ht="97.5" customHeight="1" thickBot="1" x14ac:dyDescent="0.3">
      <c r="B38" s="171"/>
      <c r="C38" s="172"/>
      <c r="D38" s="54" t="str">
        <f>IF(B38="","-",VLOOKUP(B38,Datos!$B$3:$C$25,2,FALSE))</f>
        <v>-</v>
      </c>
      <c r="E38" s="82"/>
      <c r="F38" s="82"/>
      <c r="G38" s="82"/>
      <c r="H38" s="83"/>
      <c r="I38" s="82"/>
      <c r="J38" s="82"/>
      <c r="K38" s="82"/>
      <c r="L38" s="82"/>
      <c r="M38" s="54">
        <f>ROUND((((IF(I38=Datos!$B$109,4,IF(I38=Datos!$B$110,3,IF(I38=Datos!$B$111,2,IF(I38=Datos!$B$112,1,0)))))+(IF(J38=Datos!$B$115,4,IF(J38=Datos!$B$116,3,IF(J38=Datos!$B$117,2,IF(J38=Datos!$B$118,1,0)))))+(IF(K38=Datos!$B$121,4,IF(K38=Datos!$B$122,3,IF(K38=Datos!$B$123,2,IF(K38=Datos!$B$124,1,0)))))+(IF(L38=Datos!$B$127,4,IF(L38=Datos!$B$128,3,IF(L38=Datos!$B$129,2,IF(L38=Datos!$B$130,1,0))))))/4),0)</f>
        <v>0</v>
      </c>
      <c r="N38" s="82"/>
      <c r="O38" s="82"/>
      <c r="P38" s="82"/>
      <c r="Q38" s="82"/>
      <c r="R38" s="54">
        <f>ROUND((((IF(N38=Datos!$B$109,4,IF(N38=Datos!$B$110,3,IF(N38=Datos!$B$111,2,IF(N38=Datos!$B$112,1,0)))))+(IF(O38=Datos!$B$115,4,IF(O38=Datos!$B$116,3,IF(O38=Datos!$B$117,2,IF(O38=Datos!$B$118,1,0)))))+(IF(P38=Datos!$B$121,4,IF(P38=Datos!$B$122,3,IF(P38=Datos!$B$123,2,IF(P38=Datos!$B$124,1,0)))))+(IF(Q38=Datos!$B$127,4,IF(Q38=Datos!$B$128,3,IF(Q38=Datos!$B$129,2,IF(Q38=Datos!$B$130,1,0))))))/4),0)</f>
        <v>0</v>
      </c>
      <c r="S38" s="82"/>
      <c r="T38" s="82"/>
      <c r="U38" s="82"/>
      <c r="V38" s="82"/>
      <c r="W38" s="54">
        <f>ROUND((((IF(S38=Datos!$B$109,4,IF(S38=Datos!$B$110,3,IF(S38=Datos!$B$111,2,IF(S38=Datos!$B$112,1,0)))))+(IF(T38=Datos!$B$115,4,IF(T38=Datos!$B$116,3,IF(T38=Datos!$B$117,2,IF(T38=Datos!$B$118,1,0)))))+(IF(U38=Datos!$B$121,4,IF(U38=Datos!$B$122,3,IF(U38=Datos!$B$123,2,IF(U38=Datos!$B$124,1,0)))))+(IF(V38=Datos!$B$127,4,IF(V38=Datos!$B$128,3,IF(V38=Datos!$B$129,2,IF(V38=Datos!$B$130,1,0))))))/4),0)</f>
        <v>0</v>
      </c>
      <c r="X38" s="54">
        <f>IF(H38=Datos!$B$102,5*(M38+R38+W38),IF(H38=Datos!$B$103,4*(M38+R38+W38),IF(H38=Datos!$B$104,3*(M38+R38+W38),IF(H38=Datos!$B$105,2*(M38+R38+W38),IF(H38=Datos!$B$106,1*(M38+R38+W38),0)))))</f>
        <v>0</v>
      </c>
      <c r="Y38" s="54" t="str">
        <f t="shared" si="0"/>
        <v>-</v>
      </c>
      <c r="Z38" s="55" t="str">
        <f t="shared" si="1"/>
        <v>-</v>
      </c>
    </row>
    <row r="39" spans="2:26" s="27" customFormat="1" ht="97.5" customHeight="1" thickBot="1" x14ac:dyDescent="0.3">
      <c r="B39" s="171"/>
      <c r="C39" s="172"/>
      <c r="D39" s="54" t="str">
        <f>IF(B39="","-",VLOOKUP(B39,Datos!$B$3:$C$25,2,FALSE))</f>
        <v>-</v>
      </c>
      <c r="E39" s="82"/>
      <c r="F39" s="82"/>
      <c r="G39" s="82"/>
      <c r="H39" s="83"/>
      <c r="I39" s="82"/>
      <c r="J39" s="82"/>
      <c r="K39" s="82"/>
      <c r="L39" s="82"/>
      <c r="M39" s="54">
        <f>ROUND((((IF(I39=Datos!$B$109,4,IF(I39=Datos!$B$110,3,IF(I39=Datos!$B$111,2,IF(I39=Datos!$B$112,1,0)))))+(IF(J39=Datos!$B$115,4,IF(J39=Datos!$B$116,3,IF(J39=Datos!$B$117,2,IF(J39=Datos!$B$118,1,0)))))+(IF(K39=Datos!$B$121,4,IF(K39=Datos!$B$122,3,IF(K39=Datos!$B$123,2,IF(K39=Datos!$B$124,1,0)))))+(IF(L39=Datos!$B$127,4,IF(L39=Datos!$B$128,3,IF(L39=Datos!$B$129,2,IF(L39=Datos!$B$130,1,0))))))/4),0)</f>
        <v>0</v>
      </c>
      <c r="N39" s="82"/>
      <c r="O39" s="82"/>
      <c r="P39" s="82"/>
      <c r="Q39" s="82"/>
      <c r="R39" s="54">
        <f>ROUND((((IF(N39=Datos!$B$109,4,IF(N39=Datos!$B$110,3,IF(N39=Datos!$B$111,2,IF(N39=Datos!$B$112,1,0)))))+(IF(O39=Datos!$B$115,4,IF(O39=Datos!$B$116,3,IF(O39=Datos!$B$117,2,IF(O39=Datos!$B$118,1,0)))))+(IF(P39=Datos!$B$121,4,IF(P39=Datos!$B$122,3,IF(P39=Datos!$B$123,2,IF(P39=Datos!$B$124,1,0)))))+(IF(Q39=Datos!$B$127,4,IF(Q39=Datos!$B$128,3,IF(Q39=Datos!$B$129,2,IF(Q39=Datos!$B$130,1,0))))))/4),0)</f>
        <v>0</v>
      </c>
      <c r="S39" s="82"/>
      <c r="T39" s="82"/>
      <c r="U39" s="82"/>
      <c r="V39" s="82"/>
      <c r="W39" s="54">
        <f>ROUND((((IF(S39=Datos!$B$109,4,IF(S39=Datos!$B$110,3,IF(S39=Datos!$B$111,2,IF(S39=Datos!$B$112,1,0)))))+(IF(T39=Datos!$B$115,4,IF(T39=Datos!$B$116,3,IF(T39=Datos!$B$117,2,IF(T39=Datos!$B$118,1,0)))))+(IF(U39=Datos!$B$121,4,IF(U39=Datos!$B$122,3,IF(U39=Datos!$B$123,2,IF(U39=Datos!$B$124,1,0)))))+(IF(V39=Datos!$B$127,4,IF(V39=Datos!$B$128,3,IF(V39=Datos!$B$129,2,IF(V39=Datos!$B$130,1,0))))))/4),0)</f>
        <v>0</v>
      </c>
      <c r="X39" s="54">
        <f>IF(H39=Datos!$B$102,5*(M39+R39+W39),IF(H39=Datos!$B$103,4*(M39+R39+W39),IF(H39=Datos!$B$104,3*(M39+R39+W39),IF(H39=Datos!$B$105,2*(M39+R39+W39),IF(H39=Datos!$B$106,1*(M39+R39+W39),0)))))</f>
        <v>0</v>
      </c>
      <c r="Y39" s="54" t="str">
        <f t="shared" si="0"/>
        <v>-</v>
      </c>
      <c r="Z39" s="55" t="str">
        <f t="shared" si="1"/>
        <v>-</v>
      </c>
    </row>
    <row r="40" spans="2:26" s="27" customFormat="1" ht="97.5" customHeight="1" thickBot="1" x14ac:dyDescent="0.3">
      <c r="B40" s="171"/>
      <c r="C40" s="172"/>
      <c r="D40" s="54" t="str">
        <f>IF(B40="","-",VLOOKUP(B40,Datos!$B$3:$C$25,2,FALSE))</f>
        <v>-</v>
      </c>
      <c r="E40" s="82"/>
      <c r="F40" s="82"/>
      <c r="G40" s="82"/>
      <c r="H40" s="83"/>
      <c r="I40" s="82"/>
      <c r="J40" s="82"/>
      <c r="K40" s="82"/>
      <c r="L40" s="82"/>
      <c r="M40" s="54">
        <f>ROUND((((IF(I40=Datos!$B$109,4,IF(I40=Datos!$B$110,3,IF(I40=Datos!$B$111,2,IF(I40=Datos!$B$112,1,0)))))+(IF(J40=Datos!$B$115,4,IF(J40=Datos!$B$116,3,IF(J40=Datos!$B$117,2,IF(J40=Datos!$B$118,1,0)))))+(IF(K40=Datos!$B$121,4,IF(K40=Datos!$B$122,3,IF(K40=Datos!$B$123,2,IF(K40=Datos!$B$124,1,0)))))+(IF(L40=Datos!$B$127,4,IF(L40=Datos!$B$128,3,IF(L40=Datos!$B$129,2,IF(L40=Datos!$B$130,1,0))))))/4),0)</f>
        <v>0</v>
      </c>
      <c r="N40" s="82"/>
      <c r="O40" s="82"/>
      <c r="P40" s="82"/>
      <c r="Q40" s="82"/>
      <c r="R40" s="54">
        <f>ROUND((((IF(N40=Datos!$B$109,4,IF(N40=Datos!$B$110,3,IF(N40=Datos!$B$111,2,IF(N40=Datos!$B$112,1,0)))))+(IF(O40=Datos!$B$115,4,IF(O40=Datos!$B$116,3,IF(O40=Datos!$B$117,2,IF(O40=Datos!$B$118,1,0)))))+(IF(P40=Datos!$B$121,4,IF(P40=Datos!$B$122,3,IF(P40=Datos!$B$123,2,IF(P40=Datos!$B$124,1,0)))))+(IF(Q40=Datos!$B$127,4,IF(Q40=Datos!$B$128,3,IF(Q40=Datos!$B$129,2,IF(Q40=Datos!$B$130,1,0))))))/4),0)</f>
        <v>0</v>
      </c>
      <c r="S40" s="82"/>
      <c r="T40" s="82"/>
      <c r="U40" s="82"/>
      <c r="V40" s="82"/>
      <c r="W40" s="54">
        <f>ROUND((((IF(S40=Datos!$B$109,4,IF(S40=Datos!$B$110,3,IF(S40=Datos!$B$111,2,IF(S40=Datos!$B$112,1,0)))))+(IF(T40=Datos!$B$115,4,IF(T40=Datos!$B$116,3,IF(T40=Datos!$B$117,2,IF(T40=Datos!$B$118,1,0)))))+(IF(U40=Datos!$B$121,4,IF(U40=Datos!$B$122,3,IF(U40=Datos!$B$123,2,IF(U40=Datos!$B$124,1,0)))))+(IF(V40=Datos!$B$127,4,IF(V40=Datos!$B$128,3,IF(V40=Datos!$B$129,2,IF(V40=Datos!$B$130,1,0))))))/4),0)</f>
        <v>0</v>
      </c>
      <c r="X40" s="54">
        <f>IF(H40=Datos!$B$102,5*(M40+R40+W40),IF(H40=Datos!$B$103,4*(M40+R40+W40),IF(H40=Datos!$B$104,3*(M40+R40+W40),IF(H40=Datos!$B$105,2*(M40+R40+W40),IF(H40=Datos!$B$106,1*(M40+R40+W40),0)))))</f>
        <v>0</v>
      </c>
      <c r="Y40" s="54" t="str">
        <f t="shared" si="0"/>
        <v>-</v>
      </c>
      <c r="Z40" s="55" t="str">
        <f t="shared" si="1"/>
        <v>-</v>
      </c>
    </row>
    <row r="41" spans="2:26" s="27" customFormat="1" ht="97.5" customHeight="1" thickBot="1" x14ac:dyDescent="0.3">
      <c r="B41" s="171"/>
      <c r="C41" s="172"/>
      <c r="D41" s="54" t="str">
        <f>IF(B41="","-",VLOOKUP(B41,Datos!$B$3:$C$25,2,FALSE))</f>
        <v>-</v>
      </c>
      <c r="E41" s="82"/>
      <c r="F41" s="82"/>
      <c r="G41" s="82"/>
      <c r="H41" s="83"/>
      <c r="I41" s="82"/>
      <c r="J41" s="82"/>
      <c r="K41" s="82"/>
      <c r="L41" s="82"/>
      <c r="M41" s="54">
        <f>ROUND((((IF(I41=Datos!$B$109,4,IF(I41=Datos!$B$110,3,IF(I41=Datos!$B$111,2,IF(I41=Datos!$B$112,1,0)))))+(IF(J41=Datos!$B$115,4,IF(J41=Datos!$B$116,3,IF(J41=Datos!$B$117,2,IF(J41=Datos!$B$118,1,0)))))+(IF(K41=Datos!$B$121,4,IF(K41=Datos!$B$122,3,IF(K41=Datos!$B$123,2,IF(K41=Datos!$B$124,1,0)))))+(IF(L41=Datos!$B$127,4,IF(L41=Datos!$B$128,3,IF(L41=Datos!$B$129,2,IF(L41=Datos!$B$130,1,0))))))/4),0)</f>
        <v>0</v>
      </c>
      <c r="N41" s="82"/>
      <c r="O41" s="82"/>
      <c r="P41" s="82"/>
      <c r="Q41" s="82"/>
      <c r="R41" s="54">
        <f>ROUND((((IF(N41=Datos!$B$109,4,IF(N41=Datos!$B$110,3,IF(N41=Datos!$B$111,2,IF(N41=Datos!$B$112,1,0)))))+(IF(O41=Datos!$B$115,4,IF(O41=Datos!$B$116,3,IF(O41=Datos!$B$117,2,IF(O41=Datos!$B$118,1,0)))))+(IF(P41=Datos!$B$121,4,IF(P41=Datos!$B$122,3,IF(P41=Datos!$B$123,2,IF(P41=Datos!$B$124,1,0)))))+(IF(Q41=Datos!$B$127,4,IF(Q41=Datos!$B$128,3,IF(Q41=Datos!$B$129,2,IF(Q41=Datos!$B$130,1,0))))))/4),0)</f>
        <v>0</v>
      </c>
      <c r="S41" s="82"/>
      <c r="T41" s="82"/>
      <c r="U41" s="82"/>
      <c r="V41" s="82"/>
      <c r="W41" s="54">
        <f>ROUND((((IF(S41=Datos!$B$109,4,IF(S41=Datos!$B$110,3,IF(S41=Datos!$B$111,2,IF(S41=Datos!$B$112,1,0)))))+(IF(T41=Datos!$B$115,4,IF(T41=Datos!$B$116,3,IF(T41=Datos!$B$117,2,IF(T41=Datos!$B$118,1,0)))))+(IF(U41=Datos!$B$121,4,IF(U41=Datos!$B$122,3,IF(U41=Datos!$B$123,2,IF(U41=Datos!$B$124,1,0)))))+(IF(V41=Datos!$B$127,4,IF(V41=Datos!$B$128,3,IF(V41=Datos!$B$129,2,IF(V41=Datos!$B$130,1,0))))))/4),0)</f>
        <v>0</v>
      </c>
      <c r="X41" s="54">
        <f>IF(H41=Datos!$B$102,5*(M41+R41+W41),IF(H41=Datos!$B$103,4*(M41+R41+W41),IF(H41=Datos!$B$104,3*(M41+R41+W41),IF(H41=Datos!$B$105,2*(M41+R41+W41),IF(H41=Datos!$B$106,1*(M41+R41+W41),0)))))</f>
        <v>0</v>
      </c>
      <c r="Y41" s="54" t="str">
        <f t="shared" si="0"/>
        <v>-</v>
      </c>
      <c r="Z41" s="55" t="str">
        <f t="shared" si="1"/>
        <v>-</v>
      </c>
    </row>
    <row r="42" spans="2:26" s="27" customFormat="1" ht="97.5" customHeight="1" thickBot="1" x14ac:dyDescent="0.3">
      <c r="B42" s="171"/>
      <c r="C42" s="172"/>
      <c r="D42" s="54" t="str">
        <f>IF(B42="","-",VLOOKUP(B42,Datos!$B$3:$C$25,2,FALSE))</f>
        <v>-</v>
      </c>
      <c r="E42" s="82"/>
      <c r="F42" s="82"/>
      <c r="G42" s="82"/>
      <c r="H42" s="83"/>
      <c r="I42" s="82"/>
      <c r="J42" s="82"/>
      <c r="K42" s="82"/>
      <c r="L42" s="82"/>
      <c r="M42" s="54">
        <f>ROUND((((IF(I42=Datos!$B$109,4,IF(I42=Datos!$B$110,3,IF(I42=Datos!$B$111,2,IF(I42=Datos!$B$112,1,0)))))+(IF(J42=Datos!$B$115,4,IF(J42=Datos!$B$116,3,IF(J42=Datos!$B$117,2,IF(J42=Datos!$B$118,1,0)))))+(IF(K42=Datos!$B$121,4,IF(K42=Datos!$B$122,3,IF(K42=Datos!$B$123,2,IF(K42=Datos!$B$124,1,0)))))+(IF(L42=Datos!$B$127,4,IF(L42=Datos!$B$128,3,IF(L42=Datos!$B$129,2,IF(L42=Datos!$B$130,1,0))))))/4),0)</f>
        <v>0</v>
      </c>
      <c r="N42" s="82"/>
      <c r="O42" s="82"/>
      <c r="P42" s="82"/>
      <c r="Q42" s="82"/>
      <c r="R42" s="54">
        <f>ROUND((((IF(N42=Datos!$B$109,4,IF(N42=Datos!$B$110,3,IF(N42=Datos!$B$111,2,IF(N42=Datos!$B$112,1,0)))))+(IF(O42=Datos!$B$115,4,IF(O42=Datos!$B$116,3,IF(O42=Datos!$B$117,2,IF(O42=Datos!$B$118,1,0)))))+(IF(P42=Datos!$B$121,4,IF(P42=Datos!$B$122,3,IF(P42=Datos!$B$123,2,IF(P42=Datos!$B$124,1,0)))))+(IF(Q42=Datos!$B$127,4,IF(Q42=Datos!$B$128,3,IF(Q42=Datos!$B$129,2,IF(Q42=Datos!$B$130,1,0))))))/4),0)</f>
        <v>0</v>
      </c>
      <c r="S42" s="82"/>
      <c r="T42" s="82"/>
      <c r="U42" s="82"/>
      <c r="V42" s="82"/>
      <c r="W42" s="54">
        <f>ROUND((((IF(S42=Datos!$B$109,4,IF(S42=Datos!$B$110,3,IF(S42=Datos!$B$111,2,IF(S42=Datos!$B$112,1,0)))))+(IF(T42=Datos!$B$115,4,IF(T42=Datos!$B$116,3,IF(T42=Datos!$B$117,2,IF(T42=Datos!$B$118,1,0)))))+(IF(U42=Datos!$B$121,4,IF(U42=Datos!$B$122,3,IF(U42=Datos!$B$123,2,IF(U42=Datos!$B$124,1,0)))))+(IF(V42=Datos!$B$127,4,IF(V42=Datos!$B$128,3,IF(V42=Datos!$B$129,2,IF(V42=Datos!$B$130,1,0))))))/4),0)</f>
        <v>0</v>
      </c>
      <c r="X42" s="54">
        <f>IF(H42=Datos!$B$102,5*(M42+R42+W42),IF(H42=Datos!$B$103,4*(M42+R42+W42),IF(H42=Datos!$B$104,3*(M42+R42+W42),IF(H42=Datos!$B$105,2*(M42+R42+W42),IF(H42=Datos!$B$106,1*(M42+R42+W42),0)))))</f>
        <v>0</v>
      </c>
      <c r="Y42" s="54" t="str">
        <f t="shared" si="0"/>
        <v>-</v>
      </c>
      <c r="Z42" s="55" t="str">
        <f t="shared" si="1"/>
        <v>-</v>
      </c>
    </row>
    <row r="43" spans="2:26" s="27" customFormat="1" ht="97.5" customHeight="1" thickBot="1" x14ac:dyDescent="0.3">
      <c r="B43" s="171"/>
      <c r="C43" s="172"/>
      <c r="D43" s="54" t="str">
        <f>IF(B43="","-",VLOOKUP(B43,Datos!$B$3:$C$25,2,FALSE))</f>
        <v>-</v>
      </c>
      <c r="E43" s="82"/>
      <c r="F43" s="82"/>
      <c r="G43" s="82"/>
      <c r="H43" s="83"/>
      <c r="I43" s="82"/>
      <c r="J43" s="82"/>
      <c r="K43" s="82"/>
      <c r="L43" s="82"/>
      <c r="M43" s="54">
        <f>ROUND((((IF(I43=Datos!$B$109,4,IF(I43=Datos!$B$110,3,IF(I43=Datos!$B$111,2,IF(I43=Datos!$B$112,1,0)))))+(IF(J43=Datos!$B$115,4,IF(J43=Datos!$B$116,3,IF(J43=Datos!$B$117,2,IF(J43=Datos!$B$118,1,0)))))+(IF(K43=Datos!$B$121,4,IF(K43=Datos!$B$122,3,IF(K43=Datos!$B$123,2,IF(K43=Datos!$B$124,1,0)))))+(IF(L43=Datos!$B$127,4,IF(L43=Datos!$B$128,3,IF(L43=Datos!$B$129,2,IF(L43=Datos!$B$130,1,0))))))/4),0)</f>
        <v>0</v>
      </c>
      <c r="N43" s="82"/>
      <c r="O43" s="82"/>
      <c r="P43" s="82"/>
      <c r="Q43" s="82"/>
      <c r="R43" s="54">
        <f>ROUND((((IF(N43=Datos!$B$109,4,IF(N43=Datos!$B$110,3,IF(N43=Datos!$B$111,2,IF(N43=Datos!$B$112,1,0)))))+(IF(O43=Datos!$B$115,4,IF(O43=Datos!$B$116,3,IF(O43=Datos!$B$117,2,IF(O43=Datos!$B$118,1,0)))))+(IF(P43=Datos!$B$121,4,IF(P43=Datos!$B$122,3,IF(P43=Datos!$B$123,2,IF(P43=Datos!$B$124,1,0)))))+(IF(Q43=Datos!$B$127,4,IF(Q43=Datos!$B$128,3,IF(Q43=Datos!$B$129,2,IF(Q43=Datos!$B$130,1,0))))))/4),0)</f>
        <v>0</v>
      </c>
      <c r="S43" s="82"/>
      <c r="T43" s="82"/>
      <c r="U43" s="82"/>
      <c r="V43" s="82"/>
      <c r="W43" s="54">
        <f>ROUND((((IF(S43=Datos!$B$109,4,IF(S43=Datos!$B$110,3,IF(S43=Datos!$B$111,2,IF(S43=Datos!$B$112,1,0)))))+(IF(T43=Datos!$B$115,4,IF(T43=Datos!$B$116,3,IF(T43=Datos!$B$117,2,IF(T43=Datos!$B$118,1,0)))))+(IF(U43=Datos!$B$121,4,IF(U43=Datos!$B$122,3,IF(U43=Datos!$B$123,2,IF(U43=Datos!$B$124,1,0)))))+(IF(V43=Datos!$B$127,4,IF(V43=Datos!$B$128,3,IF(V43=Datos!$B$129,2,IF(V43=Datos!$B$130,1,0))))))/4),0)</f>
        <v>0</v>
      </c>
      <c r="X43" s="54">
        <f>IF(H43=Datos!$B$102,5*(M43+R43+W43),IF(H43=Datos!$B$103,4*(M43+R43+W43),IF(H43=Datos!$B$104,3*(M43+R43+W43),IF(H43=Datos!$B$105,2*(M43+R43+W43),IF(H43=Datos!$B$106,1*(M43+R43+W43),0)))))</f>
        <v>0</v>
      </c>
      <c r="Y43" s="54" t="str">
        <f t="shared" si="0"/>
        <v>-</v>
      </c>
      <c r="Z43" s="55" t="str">
        <f t="shared" si="1"/>
        <v>-</v>
      </c>
    </row>
    <row r="44" spans="2:26" s="27" customFormat="1" ht="97.5" customHeight="1" thickBot="1" x14ac:dyDescent="0.3">
      <c r="B44" s="171"/>
      <c r="C44" s="172"/>
      <c r="D44" s="54" t="str">
        <f>IF(B44="","-",VLOOKUP(B44,Datos!$B$3:$C$25,2,FALSE))</f>
        <v>-</v>
      </c>
      <c r="E44" s="82"/>
      <c r="F44" s="82"/>
      <c r="G44" s="82"/>
      <c r="H44" s="83"/>
      <c r="I44" s="82"/>
      <c r="J44" s="82"/>
      <c r="K44" s="82"/>
      <c r="L44" s="82"/>
      <c r="M44" s="54">
        <f>ROUND((((IF(I44=Datos!$B$109,4,IF(I44=Datos!$B$110,3,IF(I44=Datos!$B$111,2,IF(I44=Datos!$B$112,1,0)))))+(IF(J44=Datos!$B$115,4,IF(J44=Datos!$B$116,3,IF(J44=Datos!$B$117,2,IF(J44=Datos!$B$118,1,0)))))+(IF(K44=Datos!$B$121,4,IF(K44=Datos!$B$122,3,IF(K44=Datos!$B$123,2,IF(K44=Datos!$B$124,1,0)))))+(IF(L44=Datos!$B$127,4,IF(L44=Datos!$B$128,3,IF(L44=Datos!$B$129,2,IF(L44=Datos!$B$130,1,0))))))/4),0)</f>
        <v>0</v>
      </c>
      <c r="N44" s="82"/>
      <c r="O44" s="82"/>
      <c r="P44" s="82"/>
      <c r="Q44" s="82"/>
      <c r="R44" s="54">
        <f>ROUND((((IF(N44=Datos!$B$109,4,IF(N44=Datos!$B$110,3,IF(N44=Datos!$B$111,2,IF(N44=Datos!$B$112,1,0)))))+(IF(O44=Datos!$B$115,4,IF(O44=Datos!$B$116,3,IF(O44=Datos!$B$117,2,IF(O44=Datos!$B$118,1,0)))))+(IF(P44=Datos!$B$121,4,IF(P44=Datos!$B$122,3,IF(P44=Datos!$B$123,2,IF(P44=Datos!$B$124,1,0)))))+(IF(Q44=Datos!$B$127,4,IF(Q44=Datos!$B$128,3,IF(Q44=Datos!$B$129,2,IF(Q44=Datos!$B$130,1,0))))))/4),0)</f>
        <v>0</v>
      </c>
      <c r="S44" s="82"/>
      <c r="T44" s="82"/>
      <c r="U44" s="82"/>
      <c r="V44" s="82"/>
      <c r="W44" s="54">
        <f>ROUND((((IF(S44=Datos!$B$109,4,IF(S44=Datos!$B$110,3,IF(S44=Datos!$B$111,2,IF(S44=Datos!$B$112,1,0)))))+(IF(T44=Datos!$B$115,4,IF(T44=Datos!$B$116,3,IF(T44=Datos!$B$117,2,IF(T44=Datos!$B$118,1,0)))))+(IF(U44=Datos!$B$121,4,IF(U44=Datos!$B$122,3,IF(U44=Datos!$B$123,2,IF(U44=Datos!$B$124,1,0)))))+(IF(V44=Datos!$B$127,4,IF(V44=Datos!$B$128,3,IF(V44=Datos!$B$129,2,IF(V44=Datos!$B$130,1,0))))))/4),0)</f>
        <v>0</v>
      </c>
      <c r="X44" s="54">
        <f>IF(H44=Datos!$B$102,5*(M44+R44+W44),IF(H44=Datos!$B$103,4*(M44+R44+W44),IF(H44=Datos!$B$104,3*(M44+R44+W44),IF(H44=Datos!$B$105,2*(M44+R44+W44),IF(H44=Datos!$B$106,1*(M44+R44+W44),0)))))</f>
        <v>0</v>
      </c>
      <c r="Y44" s="54" t="str">
        <f t="shared" si="0"/>
        <v>-</v>
      </c>
      <c r="Z44" s="55" t="str">
        <f t="shared" si="1"/>
        <v>-</v>
      </c>
    </row>
    <row r="45" spans="2:26" s="27" customFormat="1" ht="97.5" customHeight="1" thickBot="1" x14ac:dyDescent="0.3">
      <c r="B45" s="171"/>
      <c r="C45" s="172"/>
      <c r="D45" s="54" t="str">
        <f>IF(B45="","-",VLOOKUP(B45,Datos!$B$3:$C$25,2,FALSE))</f>
        <v>-</v>
      </c>
      <c r="E45" s="82"/>
      <c r="F45" s="82"/>
      <c r="G45" s="82"/>
      <c r="H45" s="83"/>
      <c r="I45" s="82"/>
      <c r="J45" s="82"/>
      <c r="K45" s="82"/>
      <c r="L45" s="82"/>
      <c r="M45" s="54">
        <f>ROUND((((IF(I45=Datos!$B$109,4,IF(I45=Datos!$B$110,3,IF(I45=Datos!$B$111,2,IF(I45=Datos!$B$112,1,0)))))+(IF(J45=Datos!$B$115,4,IF(J45=Datos!$B$116,3,IF(J45=Datos!$B$117,2,IF(J45=Datos!$B$118,1,0)))))+(IF(K45=Datos!$B$121,4,IF(K45=Datos!$B$122,3,IF(K45=Datos!$B$123,2,IF(K45=Datos!$B$124,1,0)))))+(IF(L45=Datos!$B$127,4,IF(L45=Datos!$B$128,3,IF(L45=Datos!$B$129,2,IF(L45=Datos!$B$130,1,0))))))/4),0)</f>
        <v>0</v>
      </c>
      <c r="N45" s="82"/>
      <c r="O45" s="82"/>
      <c r="P45" s="82"/>
      <c r="Q45" s="82"/>
      <c r="R45" s="54">
        <f>ROUND((((IF(N45=Datos!$B$109,4,IF(N45=Datos!$B$110,3,IF(N45=Datos!$B$111,2,IF(N45=Datos!$B$112,1,0)))))+(IF(O45=Datos!$B$115,4,IF(O45=Datos!$B$116,3,IF(O45=Datos!$B$117,2,IF(O45=Datos!$B$118,1,0)))))+(IF(P45=Datos!$B$121,4,IF(P45=Datos!$B$122,3,IF(P45=Datos!$B$123,2,IF(P45=Datos!$B$124,1,0)))))+(IF(Q45=Datos!$B$127,4,IF(Q45=Datos!$B$128,3,IF(Q45=Datos!$B$129,2,IF(Q45=Datos!$B$130,1,0))))))/4),0)</f>
        <v>0</v>
      </c>
      <c r="S45" s="82"/>
      <c r="T45" s="82"/>
      <c r="U45" s="82"/>
      <c r="V45" s="82"/>
      <c r="W45" s="54">
        <f>ROUND((((IF(S45=Datos!$B$109,4,IF(S45=Datos!$B$110,3,IF(S45=Datos!$B$111,2,IF(S45=Datos!$B$112,1,0)))))+(IF(T45=Datos!$B$115,4,IF(T45=Datos!$B$116,3,IF(T45=Datos!$B$117,2,IF(T45=Datos!$B$118,1,0)))))+(IF(U45=Datos!$B$121,4,IF(U45=Datos!$B$122,3,IF(U45=Datos!$B$123,2,IF(U45=Datos!$B$124,1,0)))))+(IF(V45=Datos!$B$127,4,IF(V45=Datos!$B$128,3,IF(V45=Datos!$B$129,2,IF(V45=Datos!$B$130,1,0))))))/4),0)</f>
        <v>0</v>
      </c>
      <c r="X45" s="54">
        <f>IF(H45=Datos!$B$102,5*(M45+R45+W45),IF(H45=Datos!$B$103,4*(M45+R45+W45),IF(H45=Datos!$B$104,3*(M45+R45+W45),IF(H45=Datos!$B$105,2*(M45+R45+W45),IF(H45=Datos!$B$106,1*(M45+R45+W45),0)))))</f>
        <v>0</v>
      </c>
      <c r="Y45" s="54" t="str">
        <f t="shared" si="0"/>
        <v>-</v>
      </c>
      <c r="Z45" s="55" t="str">
        <f t="shared" si="1"/>
        <v>-</v>
      </c>
    </row>
    <row r="46" spans="2:26" s="27" customFormat="1" ht="97.5" customHeight="1" thickBot="1" x14ac:dyDescent="0.3">
      <c r="B46" s="171"/>
      <c r="C46" s="172"/>
      <c r="D46" s="54" t="str">
        <f>IF(B46="","-",VLOOKUP(B46,Datos!$B$3:$C$25,2,FALSE))</f>
        <v>-</v>
      </c>
      <c r="E46" s="82"/>
      <c r="F46" s="82"/>
      <c r="G46" s="82"/>
      <c r="H46" s="83"/>
      <c r="I46" s="82"/>
      <c r="J46" s="82"/>
      <c r="K46" s="82"/>
      <c r="L46" s="82"/>
      <c r="M46" s="54">
        <f>ROUND((((IF(I46=Datos!$B$109,4,IF(I46=Datos!$B$110,3,IF(I46=Datos!$B$111,2,IF(I46=Datos!$B$112,1,0)))))+(IF(J46=Datos!$B$115,4,IF(J46=Datos!$B$116,3,IF(J46=Datos!$B$117,2,IF(J46=Datos!$B$118,1,0)))))+(IF(K46=Datos!$B$121,4,IF(K46=Datos!$B$122,3,IF(K46=Datos!$B$123,2,IF(K46=Datos!$B$124,1,0)))))+(IF(L46=Datos!$B$127,4,IF(L46=Datos!$B$128,3,IF(L46=Datos!$B$129,2,IF(L46=Datos!$B$130,1,0))))))/4),0)</f>
        <v>0</v>
      </c>
      <c r="N46" s="82"/>
      <c r="O46" s="82"/>
      <c r="P46" s="82"/>
      <c r="Q46" s="82"/>
      <c r="R46" s="54">
        <f>ROUND((((IF(N46=Datos!$B$109,4,IF(N46=Datos!$B$110,3,IF(N46=Datos!$B$111,2,IF(N46=Datos!$B$112,1,0)))))+(IF(O46=Datos!$B$115,4,IF(O46=Datos!$B$116,3,IF(O46=Datos!$B$117,2,IF(O46=Datos!$B$118,1,0)))))+(IF(P46=Datos!$B$121,4,IF(P46=Datos!$B$122,3,IF(P46=Datos!$B$123,2,IF(P46=Datos!$B$124,1,0)))))+(IF(Q46=Datos!$B$127,4,IF(Q46=Datos!$B$128,3,IF(Q46=Datos!$B$129,2,IF(Q46=Datos!$B$130,1,0))))))/4),0)</f>
        <v>0</v>
      </c>
      <c r="S46" s="82"/>
      <c r="T46" s="82"/>
      <c r="U46" s="82"/>
      <c r="V46" s="82"/>
      <c r="W46" s="54">
        <f>ROUND((((IF(S46=Datos!$B$109,4,IF(S46=Datos!$B$110,3,IF(S46=Datos!$B$111,2,IF(S46=Datos!$B$112,1,0)))))+(IF(T46=Datos!$B$115,4,IF(T46=Datos!$B$116,3,IF(T46=Datos!$B$117,2,IF(T46=Datos!$B$118,1,0)))))+(IF(U46=Datos!$B$121,4,IF(U46=Datos!$B$122,3,IF(U46=Datos!$B$123,2,IF(U46=Datos!$B$124,1,0)))))+(IF(V46=Datos!$B$127,4,IF(V46=Datos!$B$128,3,IF(V46=Datos!$B$129,2,IF(V46=Datos!$B$130,1,0))))))/4),0)</f>
        <v>0</v>
      </c>
      <c r="X46" s="54">
        <f>IF(H46=Datos!$B$102,5*(M46+R46+W46),IF(H46=Datos!$B$103,4*(M46+R46+W46),IF(H46=Datos!$B$104,3*(M46+R46+W46),IF(H46=Datos!$B$105,2*(M46+R46+W46),IF(H46=Datos!$B$106,1*(M46+R46+W46),0)))))</f>
        <v>0</v>
      </c>
      <c r="Y46" s="54" t="str">
        <f t="shared" si="0"/>
        <v>-</v>
      </c>
      <c r="Z46" s="55" t="str">
        <f t="shared" si="1"/>
        <v>-</v>
      </c>
    </row>
    <row r="47" spans="2:26" s="27" customFormat="1" ht="97.5" customHeight="1" thickBot="1" x14ac:dyDescent="0.3">
      <c r="B47" s="171"/>
      <c r="C47" s="172"/>
      <c r="D47" s="54" t="str">
        <f>IF(B47="","-",VLOOKUP(B47,Datos!$B$3:$C$25,2,FALSE))</f>
        <v>-</v>
      </c>
      <c r="E47" s="82"/>
      <c r="F47" s="82"/>
      <c r="G47" s="82"/>
      <c r="H47" s="83"/>
      <c r="I47" s="82"/>
      <c r="J47" s="82"/>
      <c r="K47" s="82"/>
      <c r="L47" s="82"/>
      <c r="M47" s="54">
        <f>ROUND((((IF(I47=Datos!$B$109,4,IF(I47=Datos!$B$110,3,IF(I47=Datos!$B$111,2,IF(I47=Datos!$B$112,1,0)))))+(IF(J47=Datos!$B$115,4,IF(J47=Datos!$B$116,3,IF(J47=Datos!$B$117,2,IF(J47=Datos!$B$118,1,0)))))+(IF(K47=Datos!$B$121,4,IF(K47=Datos!$B$122,3,IF(K47=Datos!$B$123,2,IF(K47=Datos!$B$124,1,0)))))+(IF(L47=Datos!$B$127,4,IF(L47=Datos!$B$128,3,IF(L47=Datos!$B$129,2,IF(L47=Datos!$B$130,1,0))))))/4),0)</f>
        <v>0</v>
      </c>
      <c r="N47" s="82"/>
      <c r="O47" s="82"/>
      <c r="P47" s="82"/>
      <c r="Q47" s="82"/>
      <c r="R47" s="54">
        <f>ROUND((((IF(N47=Datos!$B$109,4,IF(N47=Datos!$B$110,3,IF(N47=Datos!$B$111,2,IF(N47=Datos!$B$112,1,0)))))+(IF(O47=Datos!$B$115,4,IF(O47=Datos!$B$116,3,IF(O47=Datos!$B$117,2,IF(O47=Datos!$B$118,1,0)))))+(IF(P47=Datos!$B$121,4,IF(P47=Datos!$B$122,3,IF(P47=Datos!$B$123,2,IF(P47=Datos!$B$124,1,0)))))+(IF(Q47=Datos!$B$127,4,IF(Q47=Datos!$B$128,3,IF(Q47=Datos!$B$129,2,IF(Q47=Datos!$B$130,1,0))))))/4),0)</f>
        <v>0</v>
      </c>
      <c r="S47" s="82"/>
      <c r="T47" s="82"/>
      <c r="U47" s="82"/>
      <c r="V47" s="82"/>
      <c r="W47" s="54">
        <f>ROUND((((IF(S47=Datos!$B$109,4,IF(S47=Datos!$B$110,3,IF(S47=Datos!$B$111,2,IF(S47=Datos!$B$112,1,0)))))+(IF(T47=Datos!$B$115,4,IF(T47=Datos!$B$116,3,IF(T47=Datos!$B$117,2,IF(T47=Datos!$B$118,1,0)))))+(IF(U47=Datos!$B$121,4,IF(U47=Datos!$B$122,3,IF(U47=Datos!$B$123,2,IF(U47=Datos!$B$124,1,0)))))+(IF(V47=Datos!$B$127,4,IF(V47=Datos!$B$128,3,IF(V47=Datos!$B$129,2,IF(V47=Datos!$B$130,1,0))))))/4),0)</f>
        <v>0</v>
      </c>
      <c r="X47" s="54">
        <f>IF(H47=Datos!$B$102,5*(M47+R47+W47),IF(H47=Datos!$B$103,4*(M47+R47+W47),IF(H47=Datos!$B$104,3*(M47+R47+W47),IF(H47=Datos!$B$105,2*(M47+R47+W47),IF(H47=Datos!$B$106,1*(M47+R47+W47),0)))))</f>
        <v>0</v>
      </c>
      <c r="Y47" s="54" t="str">
        <f t="shared" si="0"/>
        <v>-</v>
      </c>
      <c r="Z47" s="55" t="str">
        <f t="shared" si="1"/>
        <v>-</v>
      </c>
    </row>
    <row r="48" spans="2:26" s="27" customFormat="1" ht="97.5" customHeight="1" thickBot="1" x14ac:dyDescent="0.3">
      <c r="B48" s="171"/>
      <c r="C48" s="172"/>
      <c r="D48" s="54" t="str">
        <f>IF(B48="","-",VLOOKUP(B48,Datos!$B$3:$C$25,2,FALSE))</f>
        <v>-</v>
      </c>
      <c r="E48" s="82"/>
      <c r="F48" s="82"/>
      <c r="G48" s="82"/>
      <c r="H48" s="83"/>
      <c r="I48" s="82"/>
      <c r="J48" s="82"/>
      <c r="K48" s="82"/>
      <c r="L48" s="82"/>
      <c r="M48" s="54">
        <f>ROUND((((IF(I48=Datos!$B$109,4,IF(I48=Datos!$B$110,3,IF(I48=Datos!$B$111,2,IF(I48=Datos!$B$112,1,0)))))+(IF(J48=Datos!$B$115,4,IF(J48=Datos!$B$116,3,IF(J48=Datos!$B$117,2,IF(J48=Datos!$B$118,1,0)))))+(IF(K48=Datos!$B$121,4,IF(K48=Datos!$B$122,3,IF(K48=Datos!$B$123,2,IF(K48=Datos!$B$124,1,0)))))+(IF(L48=Datos!$B$127,4,IF(L48=Datos!$B$128,3,IF(L48=Datos!$B$129,2,IF(L48=Datos!$B$130,1,0))))))/4),0)</f>
        <v>0</v>
      </c>
      <c r="N48" s="82"/>
      <c r="O48" s="82"/>
      <c r="P48" s="82"/>
      <c r="Q48" s="82"/>
      <c r="R48" s="54">
        <f>ROUND((((IF(N48=Datos!$B$109,4,IF(N48=Datos!$B$110,3,IF(N48=Datos!$B$111,2,IF(N48=Datos!$B$112,1,0)))))+(IF(O48=Datos!$B$115,4,IF(O48=Datos!$B$116,3,IF(O48=Datos!$B$117,2,IF(O48=Datos!$B$118,1,0)))))+(IF(P48=Datos!$B$121,4,IF(P48=Datos!$B$122,3,IF(P48=Datos!$B$123,2,IF(P48=Datos!$B$124,1,0)))))+(IF(Q48=Datos!$B$127,4,IF(Q48=Datos!$B$128,3,IF(Q48=Datos!$B$129,2,IF(Q48=Datos!$B$130,1,0))))))/4),0)</f>
        <v>0</v>
      </c>
      <c r="S48" s="82"/>
      <c r="T48" s="82"/>
      <c r="U48" s="82"/>
      <c r="V48" s="82"/>
      <c r="W48" s="54">
        <f>ROUND((((IF(S48=Datos!$B$109,4,IF(S48=Datos!$B$110,3,IF(S48=Datos!$B$111,2,IF(S48=Datos!$B$112,1,0)))))+(IF(T48=Datos!$B$115,4,IF(T48=Datos!$B$116,3,IF(T48=Datos!$B$117,2,IF(T48=Datos!$B$118,1,0)))))+(IF(U48=Datos!$B$121,4,IF(U48=Datos!$B$122,3,IF(U48=Datos!$B$123,2,IF(U48=Datos!$B$124,1,0)))))+(IF(V48=Datos!$B$127,4,IF(V48=Datos!$B$128,3,IF(V48=Datos!$B$129,2,IF(V48=Datos!$B$130,1,0))))))/4),0)</f>
        <v>0</v>
      </c>
      <c r="X48" s="54">
        <f>IF(H48=Datos!$B$102,5*(M48+R48+W48),IF(H48=Datos!$B$103,4*(M48+R48+W48),IF(H48=Datos!$B$104,3*(M48+R48+W48),IF(H48=Datos!$B$105,2*(M48+R48+W48),IF(H48=Datos!$B$106,1*(M48+R48+W48),0)))))</f>
        <v>0</v>
      </c>
      <c r="Y48" s="54" t="str">
        <f t="shared" si="0"/>
        <v>-</v>
      </c>
      <c r="Z48" s="55" t="str">
        <f t="shared" si="1"/>
        <v>-</v>
      </c>
    </row>
    <row r="49" spans="2:26" s="27" customFormat="1" ht="97.5" customHeight="1" thickBot="1" x14ac:dyDescent="0.3">
      <c r="B49" s="171"/>
      <c r="C49" s="172"/>
      <c r="D49" s="54" t="str">
        <f>IF(B49="","-",VLOOKUP(B49,Datos!$B$3:$C$25,2,FALSE))</f>
        <v>-</v>
      </c>
      <c r="E49" s="82"/>
      <c r="F49" s="82"/>
      <c r="G49" s="82"/>
      <c r="H49" s="83"/>
      <c r="I49" s="82"/>
      <c r="J49" s="82"/>
      <c r="K49" s="82"/>
      <c r="L49" s="82"/>
      <c r="M49" s="54">
        <f>ROUND((((IF(I49=Datos!$B$109,4,IF(I49=Datos!$B$110,3,IF(I49=Datos!$B$111,2,IF(I49=Datos!$B$112,1,0)))))+(IF(J49=Datos!$B$115,4,IF(J49=Datos!$B$116,3,IF(J49=Datos!$B$117,2,IF(J49=Datos!$B$118,1,0)))))+(IF(K49=Datos!$B$121,4,IF(K49=Datos!$B$122,3,IF(K49=Datos!$B$123,2,IF(K49=Datos!$B$124,1,0)))))+(IF(L49=Datos!$B$127,4,IF(L49=Datos!$B$128,3,IF(L49=Datos!$B$129,2,IF(L49=Datos!$B$130,1,0))))))/4),0)</f>
        <v>0</v>
      </c>
      <c r="N49" s="82"/>
      <c r="O49" s="82"/>
      <c r="P49" s="82"/>
      <c r="Q49" s="82"/>
      <c r="R49" s="54">
        <f>ROUND((((IF(N49=Datos!$B$109,4,IF(N49=Datos!$B$110,3,IF(N49=Datos!$B$111,2,IF(N49=Datos!$B$112,1,0)))))+(IF(O49=Datos!$B$115,4,IF(O49=Datos!$B$116,3,IF(O49=Datos!$B$117,2,IF(O49=Datos!$B$118,1,0)))))+(IF(P49=Datos!$B$121,4,IF(P49=Datos!$B$122,3,IF(P49=Datos!$B$123,2,IF(P49=Datos!$B$124,1,0)))))+(IF(Q49=Datos!$B$127,4,IF(Q49=Datos!$B$128,3,IF(Q49=Datos!$B$129,2,IF(Q49=Datos!$B$130,1,0))))))/4),0)</f>
        <v>0</v>
      </c>
      <c r="S49" s="82"/>
      <c r="T49" s="82"/>
      <c r="U49" s="82"/>
      <c r="V49" s="82"/>
      <c r="W49" s="54">
        <f>ROUND((((IF(S49=Datos!$B$109,4,IF(S49=Datos!$B$110,3,IF(S49=Datos!$B$111,2,IF(S49=Datos!$B$112,1,0)))))+(IF(T49=Datos!$B$115,4,IF(T49=Datos!$B$116,3,IF(T49=Datos!$B$117,2,IF(T49=Datos!$B$118,1,0)))))+(IF(U49=Datos!$B$121,4,IF(U49=Datos!$B$122,3,IF(U49=Datos!$B$123,2,IF(U49=Datos!$B$124,1,0)))))+(IF(V49=Datos!$B$127,4,IF(V49=Datos!$B$128,3,IF(V49=Datos!$B$129,2,IF(V49=Datos!$B$130,1,0))))))/4),0)</f>
        <v>0</v>
      </c>
      <c r="X49" s="54">
        <f>IF(H49=Datos!$B$102,5*(M49+R49+W49),IF(H49=Datos!$B$103,4*(M49+R49+W49),IF(H49=Datos!$B$104,3*(M49+R49+W49),IF(H49=Datos!$B$105,2*(M49+R49+W49),IF(H49=Datos!$B$106,1*(M49+R49+W49),0)))))</f>
        <v>0</v>
      </c>
      <c r="Y49" s="54" t="str">
        <f t="shared" si="0"/>
        <v>-</v>
      </c>
      <c r="Z49" s="55" t="str">
        <f t="shared" si="1"/>
        <v>-</v>
      </c>
    </row>
    <row r="50" spans="2:26" s="27" customFormat="1" ht="97.5" customHeight="1" thickBot="1" x14ac:dyDescent="0.3">
      <c r="B50" s="171"/>
      <c r="C50" s="172"/>
      <c r="D50" s="54" t="str">
        <f>IF(B50="","-",VLOOKUP(B50,Datos!$B$3:$C$25,2,FALSE))</f>
        <v>-</v>
      </c>
      <c r="E50" s="82"/>
      <c r="F50" s="82"/>
      <c r="G50" s="82"/>
      <c r="H50" s="83"/>
      <c r="I50" s="82"/>
      <c r="J50" s="82"/>
      <c r="K50" s="82"/>
      <c r="L50" s="82"/>
      <c r="M50" s="54">
        <f>ROUND((((IF(I50=Datos!$B$109,4,IF(I50=Datos!$B$110,3,IF(I50=Datos!$B$111,2,IF(I50=Datos!$B$112,1,0)))))+(IF(J50=Datos!$B$115,4,IF(J50=Datos!$B$116,3,IF(J50=Datos!$B$117,2,IF(J50=Datos!$B$118,1,0)))))+(IF(K50=Datos!$B$121,4,IF(K50=Datos!$B$122,3,IF(K50=Datos!$B$123,2,IF(K50=Datos!$B$124,1,0)))))+(IF(L50=Datos!$B$127,4,IF(L50=Datos!$B$128,3,IF(L50=Datos!$B$129,2,IF(L50=Datos!$B$130,1,0))))))/4),0)</f>
        <v>0</v>
      </c>
      <c r="N50" s="82"/>
      <c r="O50" s="82"/>
      <c r="P50" s="82"/>
      <c r="Q50" s="82"/>
      <c r="R50" s="54">
        <f>ROUND((((IF(N50=Datos!$B$109,4,IF(N50=Datos!$B$110,3,IF(N50=Datos!$B$111,2,IF(N50=Datos!$B$112,1,0)))))+(IF(O50=Datos!$B$115,4,IF(O50=Datos!$B$116,3,IF(O50=Datos!$B$117,2,IF(O50=Datos!$B$118,1,0)))))+(IF(P50=Datos!$B$121,4,IF(P50=Datos!$B$122,3,IF(P50=Datos!$B$123,2,IF(P50=Datos!$B$124,1,0)))))+(IF(Q50=Datos!$B$127,4,IF(Q50=Datos!$B$128,3,IF(Q50=Datos!$B$129,2,IF(Q50=Datos!$B$130,1,0))))))/4),0)</f>
        <v>0</v>
      </c>
      <c r="S50" s="82"/>
      <c r="T50" s="82"/>
      <c r="U50" s="82"/>
      <c r="V50" s="82"/>
      <c r="W50" s="54">
        <f>ROUND((((IF(S50=Datos!$B$109,4,IF(S50=Datos!$B$110,3,IF(S50=Datos!$B$111,2,IF(S50=Datos!$B$112,1,0)))))+(IF(T50=Datos!$B$115,4,IF(T50=Datos!$B$116,3,IF(T50=Datos!$B$117,2,IF(T50=Datos!$B$118,1,0)))))+(IF(U50=Datos!$B$121,4,IF(U50=Datos!$B$122,3,IF(U50=Datos!$B$123,2,IF(U50=Datos!$B$124,1,0)))))+(IF(V50=Datos!$B$127,4,IF(V50=Datos!$B$128,3,IF(V50=Datos!$B$129,2,IF(V50=Datos!$B$130,1,0))))))/4),0)</f>
        <v>0</v>
      </c>
      <c r="X50" s="54">
        <f>IF(H50=Datos!$B$102,5*(M50+R50+W50),IF(H50=Datos!$B$103,4*(M50+R50+W50),IF(H50=Datos!$B$104,3*(M50+R50+W50),IF(H50=Datos!$B$105,2*(M50+R50+W50),IF(H50=Datos!$B$106,1*(M50+R50+W50),0)))))</f>
        <v>0</v>
      </c>
      <c r="Y50" s="54" t="str">
        <f t="shared" si="0"/>
        <v>-</v>
      </c>
      <c r="Z50" s="55" t="str">
        <f t="shared" si="1"/>
        <v>-</v>
      </c>
    </row>
    <row r="51" spans="2:26" s="27" customFormat="1" ht="97.5" customHeight="1" thickBot="1" x14ac:dyDescent="0.3">
      <c r="B51" s="171"/>
      <c r="C51" s="172"/>
      <c r="D51" s="54" t="str">
        <f>IF(B51="","-",VLOOKUP(B51,Datos!$B$3:$C$25,2,FALSE))</f>
        <v>-</v>
      </c>
      <c r="E51" s="82"/>
      <c r="F51" s="82"/>
      <c r="G51" s="82"/>
      <c r="H51" s="83"/>
      <c r="I51" s="82"/>
      <c r="J51" s="82"/>
      <c r="K51" s="82"/>
      <c r="L51" s="82"/>
      <c r="M51" s="54">
        <f>ROUND((((IF(I51=Datos!$B$109,4,IF(I51=Datos!$B$110,3,IF(I51=Datos!$B$111,2,IF(I51=Datos!$B$112,1,0)))))+(IF(J51=Datos!$B$115,4,IF(J51=Datos!$B$116,3,IF(J51=Datos!$B$117,2,IF(J51=Datos!$B$118,1,0)))))+(IF(K51=Datos!$B$121,4,IF(K51=Datos!$B$122,3,IF(K51=Datos!$B$123,2,IF(K51=Datos!$B$124,1,0)))))+(IF(L51=Datos!$B$127,4,IF(L51=Datos!$B$128,3,IF(L51=Datos!$B$129,2,IF(L51=Datos!$B$130,1,0))))))/4),0)</f>
        <v>0</v>
      </c>
      <c r="N51" s="82"/>
      <c r="O51" s="82"/>
      <c r="P51" s="82"/>
      <c r="Q51" s="82"/>
      <c r="R51" s="54">
        <f>ROUND((((IF(N51=Datos!$B$109,4,IF(N51=Datos!$B$110,3,IF(N51=Datos!$B$111,2,IF(N51=Datos!$B$112,1,0)))))+(IF(O51=Datos!$B$115,4,IF(O51=Datos!$B$116,3,IF(O51=Datos!$B$117,2,IF(O51=Datos!$B$118,1,0)))))+(IF(P51=Datos!$B$121,4,IF(P51=Datos!$B$122,3,IF(P51=Datos!$B$123,2,IF(P51=Datos!$B$124,1,0)))))+(IF(Q51=Datos!$B$127,4,IF(Q51=Datos!$B$128,3,IF(Q51=Datos!$B$129,2,IF(Q51=Datos!$B$130,1,0))))))/4),0)</f>
        <v>0</v>
      </c>
      <c r="S51" s="82"/>
      <c r="T51" s="82"/>
      <c r="U51" s="82"/>
      <c r="V51" s="82"/>
      <c r="W51" s="54">
        <f>ROUND((((IF(S51=Datos!$B$109,4,IF(S51=Datos!$B$110,3,IF(S51=Datos!$B$111,2,IF(S51=Datos!$B$112,1,0)))))+(IF(T51=Datos!$B$115,4,IF(T51=Datos!$B$116,3,IF(T51=Datos!$B$117,2,IF(T51=Datos!$B$118,1,0)))))+(IF(U51=Datos!$B$121,4,IF(U51=Datos!$B$122,3,IF(U51=Datos!$B$123,2,IF(U51=Datos!$B$124,1,0)))))+(IF(V51=Datos!$B$127,4,IF(V51=Datos!$B$128,3,IF(V51=Datos!$B$129,2,IF(V51=Datos!$B$130,1,0))))))/4),0)</f>
        <v>0</v>
      </c>
      <c r="X51" s="54">
        <f>IF(H51=Datos!$B$102,5*(M51+R51+W51),IF(H51=Datos!$B$103,4*(M51+R51+W51),IF(H51=Datos!$B$104,3*(M51+R51+W51),IF(H51=Datos!$B$105,2*(M51+R51+W51),IF(H51=Datos!$B$106,1*(M51+R51+W51),0)))))</f>
        <v>0</v>
      </c>
      <c r="Y51" s="54" t="str">
        <f t="shared" si="0"/>
        <v>-</v>
      </c>
      <c r="Z51" s="55" t="str">
        <f t="shared" si="1"/>
        <v>-</v>
      </c>
    </row>
    <row r="52" spans="2:26" s="27" customFormat="1" ht="97.5" customHeight="1" thickBot="1" x14ac:dyDescent="0.3">
      <c r="B52" s="171"/>
      <c r="C52" s="172"/>
      <c r="D52" s="54" t="str">
        <f>IF(B52="","-",VLOOKUP(B52,Datos!$B$3:$C$25,2,FALSE))</f>
        <v>-</v>
      </c>
      <c r="E52" s="82"/>
      <c r="F52" s="82"/>
      <c r="G52" s="82"/>
      <c r="H52" s="83"/>
      <c r="I52" s="82"/>
      <c r="J52" s="82"/>
      <c r="K52" s="82"/>
      <c r="L52" s="82"/>
      <c r="M52" s="54">
        <f>ROUND((((IF(I52=Datos!$B$109,4,IF(I52=Datos!$B$110,3,IF(I52=Datos!$B$111,2,IF(I52=Datos!$B$112,1,0)))))+(IF(J52=Datos!$B$115,4,IF(J52=Datos!$B$116,3,IF(J52=Datos!$B$117,2,IF(J52=Datos!$B$118,1,0)))))+(IF(K52=Datos!$B$121,4,IF(K52=Datos!$B$122,3,IF(K52=Datos!$B$123,2,IF(K52=Datos!$B$124,1,0)))))+(IF(L52=Datos!$B$127,4,IF(L52=Datos!$B$128,3,IF(L52=Datos!$B$129,2,IF(L52=Datos!$B$130,1,0))))))/4),0)</f>
        <v>0</v>
      </c>
      <c r="N52" s="82"/>
      <c r="O52" s="82"/>
      <c r="P52" s="82"/>
      <c r="Q52" s="82"/>
      <c r="R52" s="54">
        <f>ROUND((((IF(N52=Datos!$B$109,4,IF(N52=Datos!$B$110,3,IF(N52=Datos!$B$111,2,IF(N52=Datos!$B$112,1,0)))))+(IF(O52=Datos!$B$115,4,IF(O52=Datos!$B$116,3,IF(O52=Datos!$B$117,2,IF(O52=Datos!$B$118,1,0)))))+(IF(P52=Datos!$B$121,4,IF(P52=Datos!$B$122,3,IF(P52=Datos!$B$123,2,IF(P52=Datos!$B$124,1,0)))))+(IF(Q52=Datos!$B$127,4,IF(Q52=Datos!$B$128,3,IF(Q52=Datos!$B$129,2,IF(Q52=Datos!$B$130,1,0))))))/4),0)</f>
        <v>0</v>
      </c>
      <c r="S52" s="82"/>
      <c r="T52" s="82"/>
      <c r="U52" s="82"/>
      <c r="V52" s="82"/>
      <c r="W52" s="54">
        <f>ROUND((((IF(S52=Datos!$B$109,4,IF(S52=Datos!$B$110,3,IF(S52=Datos!$B$111,2,IF(S52=Datos!$B$112,1,0)))))+(IF(T52=Datos!$B$115,4,IF(T52=Datos!$B$116,3,IF(T52=Datos!$B$117,2,IF(T52=Datos!$B$118,1,0)))))+(IF(U52=Datos!$B$121,4,IF(U52=Datos!$B$122,3,IF(U52=Datos!$B$123,2,IF(U52=Datos!$B$124,1,0)))))+(IF(V52=Datos!$B$127,4,IF(V52=Datos!$B$128,3,IF(V52=Datos!$B$129,2,IF(V52=Datos!$B$130,1,0))))))/4),0)</f>
        <v>0</v>
      </c>
      <c r="X52" s="54">
        <f>IF(H52=Datos!$B$102,5*(M52+R52+W52),IF(H52=Datos!$B$103,4*(M52+R52+W52),IF(H52=Datos!$B$104,3*(M52+R52+W52),IF(H52=Datos!$B$105,2*(M52+R52+W52),IF(H52=Datos!$B$106,1*(M52+R52+W52),0)))))</f>
        <v>0</v>
      </c>
      <c r="Y52" s="54" t="str">
        <f t="shared" si="0"/>
        <v>-</v>
      </c>
      <c r="Z52" s="55" t="str">
        <f t="shared" si="1"/>
        <v>-</v>
      </c>
    </row>
    <row r="53" spans="2:26" s="27" customFormat="1" ht="97.5" customHeight="1" thickBot="1" x14ac:dyDescent="0.3">
      <c r="B53" s="171"/>
      <c r="C53" s="172"/>
      <c r="D53" s="54" t="str">
        <f>IF(B53="","-",VLOOKUP(B53,Datos!$B$3:$C$25,2,FALSE))</f>
        <v>-</v>
      </c>
      <c r="E53" s="82"/>
      <c r="F53" s="82"/>
      <c r="G53" s="82"/>
      <c r="H53" s="83"/>
      <c r="I53" s="82"/>
      <c r="J53" s="82"/>
      <c r="K53" s="82"/>
      <c r="L53" s="82"/>
      <c r="M53" s="54">
        <f>ROUND((((IF(I53=Datos!$B$109,4,IF(I53=Datos!$B$110,3,IF(I53=Datos!$B$111,2,IF(I53=Datos!$B$112,1,0)))))+(IF(J53=Datos!$B$115,4,IF(J53=Datos!$B$116,3,IF(J53=Datos!$B$117,2,IF(J53=Datos!$B$118,1,0)))))+(IF(K53=Datos!$B$121,4,IF(K53=Datos!$B$122,3,IF(K53=Datos!$B$123,2,IF(K53=Datos!$B$124,1,0)))))+(IF(L53=Datos!$B$127,4,IF(L53=Datos!$B$128,3,IF(L53=Datos!$B$129,2,IF(L53=Datos!$B$130,1,0))))))/4),0)</f>
        <v>0</v>
      </c>
      <c r="N53" s="82"/>
      <c r="O53" s="82"/>
      <c r="P53" s="82"/>
      <c r="Q53" s="82"/>
      <c r="R53" s="54">
        <f>ROUND((((IF(N53=Datos!$B$109,4,IF(N53=Datos!$B$110,3,IF(N53=Datos!$B$111,2,IF(N53=Datos!$B$112,1,0)))))+(IF(O53=Datos!$B$115,4,IF(O53=Datos!$B$116,3,IF(O53=Datos!$B$117,2,IF(O53=Datos!$B$118,1,0)))))+(IF(P53=Datos!$B$121,4,IF(P53=Datos!$B$122,3,IF(P53=Datos!$B$123,2,IF(P53=Datos!$B$124,1,0)))))+(IF(Q53=Datos!$B$127,4,IF(Q53=Datos!$B$128,3,IF(Q53=Datos!$B$129,2,IF(Q53=Datos!$B$130,1,0))))))/4),0)</f>
        <v>0</v>
      </c>
      <c r="S53" s="82"/>
      <c r="T53" s="82"/>
      <c r="U53" s="82"/>
      <c r="V53" s="82"/>
      <c r="W53" s="54">
        <f>ROUND((((IF(S53=Datos!$B$109,4,IF(S53=Datos!$B$110,3,IF(S53=Datos!$B$111,2,IF(S53=Datos!$B$112,1,0)))))+(IF(T53=Datos!$B$115,4,IF(T53=Datos!$B$116,3,IF(T53=Datos!$B$117,2,IF(T53=Datos!$B$118,1,0)))))+(IF(U53=Datos!$B$121,4,IF(U53=Datos!$B$122,3,IF(U53=Datos!$B$123,2,IF(U53=Datos!$B$124,1,0)))))+(IF(V53=Datos!$B$127,4,IF(V53=Datos!$B$128,3,IF(V53=Datos!$B$129,2,IF(V53=Datos!$B$130,1,0))))))/4),0)</f>
        <v>0</v>
      </c>
      <c r="X53" s="54">
        <f>IF(H53=Datos!$B$102,5*(M53+R53+W53),IF(H53=Datos!$B$103,4*(M53+R53+W53),IF(H53=Datos!$B$104,3*(M53+R53+W53),IF(H53=Datos!$B$105,2*(M53+R53+W53),IF(H53=Datos!$B$106,1*(M53+R53+W53),0)))))</f>
        <v>0</v>
      </c>
      <c r="Y53" s="54" t="str">
        <f t="shared" si="0"/>
        <v>-</v>
      </c>
      <c r="Z53" s="55" t="str">
        <f t="shared" si="1"/>
        <v>-</v>
      </c>
    </row>
    <row r="54" spans="2:26" s="27" customFormat="1" ht="97.5" customHeight="1" thickBot="1" x14ac:dyDescent="0.3">
      <c r="B54" s="171"/>
      <c r="C54" s="172"/>
      <c r="D54" s="54" t="str">
        <f>IF(B54="","-",VLOOKUP(B54,Datos!$B$3:$C$25,2,FALSE))</f>
        <v>-</v>
      </c>
      <c r="E54" s="82"/>
      <c r="F54" s="82"/>
      <c r="G54" s="82"/>
      <c r="H54" s="83"/>
      <c r="I54" s="82"/>
      <c r="J54" s="82"/>
      <c r="K54" s="82"/>
      <c r="L54" s="82"/>
      <c r="M54" s="54">
        <f>ROUND((((IF(I54=Datos!$B$109,4,IF(I54=Datos!$B$110,3,IF(I54=Datos!$B$111,2,IF(I54=Datos!$B$112,1,0)))))+(IF(J54=Datos!$B$115,4,IF(J54=Datos!$B$116,3,IF(J54=Datos!$B$117,2,IF(J54=Datos!$B$118,1,0)))))+(IF(K54=Datos!$B$121,4,IF(K54=Datos!$B$122,3,IF(K54=Datos!$B$123,2,IF(K54=Datos!$B$124,1,0)))))+(IF(L54=Datos!$B$127,4,IF(L54=Datos!$B$128,3,IF(L54=Datos!$B$129,2,IF(L54=Datos!$B$130,1,0))))))/4),0)</f>
        <v>0</v>
      </c>
      <c r="N54" s="82"/>
      <c r="O54" s="82"/>
      <c r="P54" s="82"/>
      <c r="Q54" s="82"/>
      <c r="R54" s="54">
        <f>ROUND((((IF(N54=Datos!$B$109,4,IF(N54=Datos!$B$110,3,IF(N54=Datos!$B$111,2,IF(N54=Datos!$B$112,1,0)))))+(IF(O54=Datos!$B$115,4,IF(O54=Datos!$B$116,3,IF(O54=Datos!$B$117,2,IF(O54=Datos!$B$118,1,0)))))+(IF(P54=Datos!$B$121,4,IF(P54=Datos!$B$122,3,IF(P54=Datos!$B$123,2,IF(P54=Datos!$B$124,1,0)))))+(IF(Q54=Datos!$B$127,4,IF(Q54=Datos!$B$128,3,IF(Q54=Datos!$B$129,2,IF(Q54=Datos!$B$130,1,0))))))/4),0)</f>
        <v>0</v>
      </c>
      <c r="S54" s="82"/>
      <c r="T54" s="82"/>
      <c r="U54" s="82"/>
      <c r="V54" s="82"/>
      <c r="W54" s="54">
        <f>ROUND((((IF(S54=Datos!$B$109,4,IF(S54=Datos!$B$110,3,IF(S54=Datos!$B$111,2,IF(S54=Datos!$B$112,1,0)))))+(IF(T54=Datos!$B$115,4,IF(T54=Datos!$B$116,3,IF(T54=Datos!$B$117,2,IF(T54=Datos!$B$118,1,0)))))+(IF(U54=Datos!$B$121,4,IF(U54=Datos!$B$122,3,IF(U54=Datos!$B$123,2,IF(U54=Datos!$B$124,1,0)))))+(IF(V54=Datos!$B$127,4,IF(V54=Datos!$B$128,3,IF(V54=Datos!$B$129,2,IF(V54=Datos!$B$130,1,0))))))/4),0)</f>
        <v>0</v>
      </c>
      <c r="X54" s="54">
        <f>IF(H54=Datos!$B$102,5*(M54+R54+W54),IF(H54=Datos!$B$103,4*(M54+R54+W54),IF(H54=Datos!$B$104,3*(M54+R54+W54),IF(H54=Datos!$B$105,2*(M54+R54+W54),IF(H54=Datos!$B$106,1*(M54+R54+W54),0)))))</f>
        <v>0</v>
      </c>
      <c r="Y54" s="54" t="str">
        <f t="shared" si="0"/>
        <v>-</v>
      </c>
      <c r="Z54" s="55" t="str">
        <f t="shared" si="1"/>
        <v>-</v>
      </c>
    </row>
    <row r="55" spans="2:26" s="27" customFormat="1" ht="97.5" customHeight="1" thickBot="1" x14ac:dyDescent="0.3">
      <c r="B55" s="171"/>
      <c r="C55" s="172"/>
      <c r="D55" s="54" t="str">
        <f>IF(B55="","-",VLOOKUP(B55,Datos!$B$3:$C$25,2,FALSE))</f>
        <v>-</v>
      </c>
      <c r="E55" s="82"/>
      <c r="F55" s="82"/>
      <c r="G55" s="82"/>
      <c r="H55" s="83"/>
      <c r="I55" s="82"/>
      <c r="J55" s="82"/>
      <c r="K55" s="82"/>
      <c r="L55" s="82"/>
      <c r="M55" s="54">
        <f>ROUND((((IF(I55=Datos!$B$109,4,IF(I55=Datos!$B$110,3,IF(I55=Datos!$B$111,2,IF(I55=Datos!$B$112,1,0)))))+(IF(J55=Datos!$B$115,4,IF(J55=Datos!$B$116,3,IF(J55=Datos!$B$117,2,IF(J55=Datos!$B$118,1,0)))))+(IF(K55=Datos!$B$121,4,IF(K55=Datos!$B$122,3,IF(K55=Datos!$B$123,2,IF(K55=Datos!$B$124,1,0)))))+(IF(L55=Datos!$B$127,4,IF(L55=Datos!$B$128,3,IF(L55=Datos!$B$129,2,IF(L55=Datos!$B$130,1,0))))))/4),0)</f>
        <v>0</v>
      </c>
      <c r="N55" s="82"/>
      <c r="O55" s="82"/>
      <c r="P55" s="82"/>
      <c r="Q55" s="82"/>
      <c r="R55" s="54">
        <f>ROUND((((IF(N55=Datos!$B$109,4,IF(N55=Datos!$B$110,3,IF(N55=Datos!$B$111,2,IF(N55=Datos!$B$112,1,0)))))+(IF(O55=Datos!$B$115,4,IF(O55=Datos!$B$116,3,IF(O55=Datos!$B$117,2,IF(O55=Datos!$B$118,1,0)))))+(IF(P55=Datos!$B$121,4,IF(P55=Datos!$B$122,3,IF(P55=Datos!$B$123,2,IF(P55=Datos!$B$124,1,0)))))+(IF(Q55=Datos!$B$127,4,IF(Q55=Datos!$B$128,3,IF(Q55=Datos!$B$129,2,IF(Q55=Datos!$B$130,1,0))))))/4),0)</f>
        <v>0</v>
      </c>
      <c r="S55" s="82"/>
      <c r="T55" s="82"/>
      <c r="U55" s="82"/>
      <c r="V55" s="82"/>
      <c r="W55" s="54">
        <f>ROUND((((IF(S55=Datos!$B$109,4,IF(S55=Datos!$B$110,3,IF(S55=Datos!$B$111,2,IF(S55=Datos!$B$112,1,0)))))+(IF(T55=Datos!$B$115,4,IF(T55=Datos!$B$116,3,IF(T55=Datos!$B$117,2,IF(T55=Datos!$B$118,1,0)))))+(IF(U55=Datos!$B$121,4,IF(U55=Datos!$B$122,3,IF(U55=Datos!$B$123,2,IF(U55=Datos!$B$124,1,0)))))+(IF(V55=Datos!$B$127,4,IF(V55=Datos!$B$128,3,IF(V55=Datos!$B$129,2,IF(V55=Datos!$B$130,1,0))))))/4),0)</f>
        <v>0</v>
      </c>
      <c r="X55" s="54">
        <f>IF(H55=Datos!$B$102,5*(M55+R55+W55),IF(H55=Datos!$B$103,4*(M55+R55+W55),IF(H55=Datos!$B$104,3*(M55+R55+W55),IF(H55=Datos!$B$105,2*(M55+R55+W55),IF(H55=Datos!$B$106,1*(M55+R55+W55),0)))))</f>
        <v>0</v>
      </c>
      <c r="Y55" s="54" t="str">
        <f t="shared" si="0"/>
        <v>-</v>
      </c>
      <c r="Z55" s="55" t="str">
        <f t="shared" si="1"/>
        <v>-</v>
      </c>
    </row>
    <row r="56" spans="2:26" s="27" customFormat="1" ht="97.5" customHeight="1" thickBot="1" x14ac:dyDescent="0.3">
      <c r="B56" s="171"/>
      <c r="C56" s="172"/>
      <c r="D56" s="54" t="str">
        <f>IF(B56="","-",VLOOKUP(B56,Datos!$B$3:$C$25,2,FALSE))</f>
        <v>-</v>
      </c>
      <c r="E56" s="82"/>
      <c r="F56" s="82"/>
      <c r="G56" s="82"/>
      <c r="H56" s="83"/>
      <c r="I56" s="82"/>
      <c r="J56" s="82"/>
      <c r="K56" s="82"/>
      <c r="L56" s="82"/>
      <c r="M56" s="54">
        <f>ROUND((((IF(I56=Datos!$B$109,4,IF(I56=Datos!$B$110,3,IF(I56=Datos!$B$111,2,IF(I56=Datos!$B$112,1,0)))))+(IF(J56=Datos!$B$115,4,IF(J56=Datos!$B$116,3,IF(J56=Datos!$B$117,2,IF(J56=Datos!$B$118,1,0)))))+(IF(K56=Datos!$B$121,4,IF(K56=Datos!$B$122,3,IF(K56=Datos!$B$123,2,IF(K56=Datos!$B$124,1,0)))))+(IF(L56=Datos!$B$127,4,IF(L56=Datos!$B$128,3,IF(L56=Datos!$B$129,2,IF(L56=Datos!$B$130,1,0))))))/4),0)</f>
        <v>0</v>
      </c>
      <c r="N56" s="82"/>
      <c r="O56" s="82"/>
      <c r="P56" s="82"/>
      <c r="Q56" s="82"/>
      <c r="R56" s="54">
        <f>ROUND((((IF(N56=Datos!$B$109,4,IF(N56=Datos!$B$110,3,IF(N56=Datos!$B$111,2,IF(N56=Datos!$B$112,1,0)))))+(IF(O56=Datos!$B$115,4,IF(O56=Datos!$B$116,3,IF(O56=Datos!$B$117,2,IF(O56=Datos!$B$118,1,0)))))+(IF(P56=Datos!$B$121,4,IF(P56=Datos!$B$122,3,IF(P56=Datos!$B$123,2,IF(P56=Datos!$B$124,1,0)))))+(IF(Q56=Datos!$B$127,4,IF(Q56=Datos!$B$128,3,IF(Q56=Datos!$B$129,2,IF(Q56=Datos!$B$130,1,0))))))/4),0)</f>
        <v>0</v>
      </c>
      <c r="S56" s="82"/>
      <c r="T56" s="82"/>
      <c r="U56" s="82"/>
      <c r="V56" s="82"/>
      <c r="W56" s="54">
        <f>ROUND((((IF(S56=Datos!$B$109,4,IF(S56=Datos!$B$110,3,IF(S56=Datos!$B$111,2,IF(S56=Datos!$B$112,1,0)))))+(IF(T56=Datos!$B$115,4,IF(T56=Datos!$B$116,3,IF(T56=Datos!$B$117,2,IF(T56=Datos!$B$118,1,0)))))+(IF(U56=Datos!$B$121,4,IF(U56=Datos!$B$122,3,IF(U56=Datos!$B$123,2,IF(U56=Datos!$B$124,1,0)))))+(IF(V56=Datos!$B$127,4,IF(V56=Datos!$B$128,3,IF(V56=Datos!$B$129,2,IF(V56=Datos!$B$130,1,0))))))/4),0)</f>
        <v>0</v>
      </c>
      <c r="X56" s="54">
        <f>IF(H56=Datos!$B$102,5*(M56+R56+W56),IF(H56=Datos!$B$103,4*(M56+R56+W56),IF(H56=Datos!$B$104,3*(M56+R56+W56),IF(H56=Datos!$B$105,2*(M56+R56+W56),IF(H56=Datos!$B$106,1*(M56+R56+W56),0)))))</f>
        <v>0</v>
      </c>
      <c r="Y56" s="54" t="str">
        <f t="shared" si="0"/>
        <v>-</v>
      </c>
      <c r="Z56" s="55" t="str">
        <f t="shared" si="1"/>
        <v>-</v>
      </c>
    </row>
    <row r="57" spans="2:26" s="27" customFormat="1" ht="97.5" customHeight="1" thickBot="1" x14ac:dyDescent="0.3">
      <c r="B57" s="171"/>
      <c r="C57" s="172"/>
      <c r="D57" s="54" t="str">
        <f>IF(B57="","-",VLOOKUP(B57,Datos!$B$3:$C$25,2,FALSE))</f>
        <v>-</v>
      </c>
      <c r="E57" s="82"/>
      <c r="F57" s="82"/>
      <c r="G57" s="82"/>
      <c r="H57" s="83"/>
      <c r="I57" s="82"/>
      <c r="J57" s="82"/>
      <c r="K57" s="82"/>
      <c r="L57" s="82"/>
      <c r="M57" s="54">
        <f>ROUND((((IF(I57=Datos!$B$109,4,IF(I57=Datos!$B$110,3,IF(I57=Datos!$B$111,2,IF(I57=Datos!$B$112,1,0)))))+(IF(J57=Datos!$B$115,4,IF(J57=Datos!$B$116,3,IF(J57=Datos!$B$117,2,IF(J57=Datos!$B$118,1,0)))))+(IF(K57=Datos!$B$121,4,IF(K57=Datos!$B$122,3,IF(K57=Datos!$B$123,2,IF(K57=Datos!$B$124,1,0)))))+(IF(L57=Datos!$B$127,4,IF(L57=Datos!$B$128,3,IF(L57=Datos!$B$129,2,IF(L57=Datos!$B$130,1,0))))))/4),0)</f>
        <v>0</v>
      </c>
      <c r="N57" s="82"/>
      <c r="O57" s="82"/>
      <c r="P57" s="82"/>
      <c r="Q57" s="82"/>
      <c r="R57" s="54">
        <f>ROUND((((IF(N57=Datos!$B$109,4,IF(N57=Datos!$B$110,3,IF(N57=Datos!$B$111,2,IF(N57=Datos!$B$112,1,0)))))+(IF(O57=Datos!$B$115,4,IF(O57=Datos!$B$116,3,IF(O57=Datos!$B$117,2,IF(O57=Datos!$B$118,1,0)))))+(IF(P57=Datos!$B$121,4,IF(P57=Datos!$B$122,3,IF(P57=Datos!$B$123,2,IF(P57=Datos!$B$124,1,0)))))+(IF(Q57=Datos!$B$127,4,IF(Q57=Datos!$B$128,3,IF(Q57=Datos!$B$129,2,IF(Q57=Datos!$B$130,1,0))))))/4),0)</f>
        <v>0</v>
      </c>
      <c r="S57" s="82"/>
      <c r="T57" s="82"/>
      <c r="U57" s="82"/>
      <c r="V57" s="82"/>
      <c r="W57" s="54">
        <f>ROUND((((IF(S57=Datos!$B$109,4,IF(S57=Datos!$B$110,3,IF(S57=Datos!$B$111,2,IF(S57=Datos!$B$112,1,0)))))+(IF(T57=Datos!$B$115,4,IF(T57=Datos!$B$116,3,IF(T57=Datos!$B$117,2,IF(T57=Datos!$B$118,1,0)))))+(IF(U57=Datos!$B$121,4,IF(U57=Datos!$B$122,3,IF(U57=Datos!$B$123,2,IF(U57=Datos!$B$124,1,0)))))+(IF(V57=Datos!$B$127,4,IF(V57=Datos!$B$128,3,IF(V57=Datos!$B$129,2,IF(V57=Datos!$B$130,1,0))))))/4),0)</f>
        <v>0</v>
      </c>
      <c r="X57" s="54">
        <f>IF(H57=Datos!$B$102,5*(M57+R57+W57),IF(H57=Datos!$B$103,4*(M57+R57+W57),IF(H57=Datos!$B$104,3*(M57+R57+W57),IF(H57=Datos!$B$105,2*(M57+R57+W57),IF(H57=Datos!$B$106,1*(M57+R57+W57),0)))))</f>
        <v>0</v>
      </c>
      <c r="Y57" s="54" t="str">
        <f t="shared" si="0"/>
        <v>-</v>
      </c>
      <c r="Z57" s="55" t="str">
        <f t="shared" si="1"/>
        <v>-</v>
      </c>
    </row>
    <row r="58" spans="2:26" s="27" customFormat="1" ht="97.5" customHeight="1" thickBot="1" x14ac:dyDescent="0.3">
      <c r="B58" s="171"/>
      <c r="C58" s="172"/>
      <c r="D58" s="54" t="str">
        <f>IF(B58="","-",VLOOKUP(B58,Datos!$B$3:$C$25,2,FALSE))</f>
        <v>-</v>
      </c>
      <c r="E58" s="82"/>
      <c r="F58" s="82"/>
      <c r="G58" s="82"/>
      <c r="H58" s="83"/>
      <c r="I58" s="82"/>
      <c r="J58" s="82"/>
      <c r="K58" s="82"/>
      <c r="L58" s="82"/>
      <c r="M58" s="54">
        <f>ROUND((((IF(I58=Datos!$B$109,4,IF(I58=Datos!$B$110,3,IF(I58=Datos!$B$111,2,IF(I58=Datos!$B$112,1,0)))))+(IF(J58=Datos!$B$115,4,IF(J58=Datos!$B$116,3,IF(J58=Datos!$B$117,2,IF(J58=Datos!$B$118,1,0)))))+(IF(K58=Datos!$B$121,4,IF(K58=Datos!$B$122,3,IF(K58=Datos!$B$123,2,IF(K58=Datos!$B$124,1,0)))))+(IF(L58=Datos!$B$127,4,IF(L58=Datos!$B$128,3,IF(L58=Datos!$B$129,2,IF(L58=Datos!$B$130,1,0))))))/4),0)</f>
        <v>0</v>
      </c>
      <c r="N58" s="82"/>
      <c r="O58" s="82"/>
      <c r="P58" s="82"/>
      <c r="Q58" s="82"/>
      <c r="R58" s="54">
        <f>ROUND((((IF(N58=Datos!$B$109,4,IF(N58=Datos!$B$110,3,IF(N58=Datos!$B$111,2,IF(N58=Datos!$B$112,1,0)))))+(IF(O58=Datos!$B$115,4,IF(O58=Datos!$B$116,3,IF(O58=Datos!$B$117,2,IF(O58=Datos!$B$118,1,0)))))+(IF(P58=Datos!$B$121,4,IF(P58=Datos!$B$122,3,IF(P58=Datos!$B$123,2,IF(P58=Datos!$B$124,1,0)))))+(IF(Q58=Datos!$B$127,4,IF(Q58=Datos!$B$128,3,IF(Q58=Datos!$B$129,2,IF(Q58=Datos!$B$130,1,0))))))/4),0)</f>
        <v>0</v>
      </c>
      <c r="S58" s="82"/>
      <c r="T58" s="82"/>
      <c r="U58" s="82"/>
      <c r="V58" s="82"/>
      <c r="W58" s="54">
        <f>ROUND((((IF(S58=Datos!$B$109,4,IF(S58=Datos!$B$110,3,IF(S58=Datos!$B$111,2,IF(S58=Datos!$B$112,1,0)))))+(IF(T58=Datos!$B$115,4,IF(T58=Datos!$B$116,3,IF(T58=Datos!$B$117,2,IF(T58=Datos!$B$118,1,0)))))+(IF(U58=Datos!$B$121,4,IF(U58=Datos!$B$122,3,IF(U58=Datos!$B$123,2,IF(U58=Datos!$B$124,1,0)))))+(IF(V58=Datos!$B$127,4,IF(V58=Datos!$B$128,3,IF(V58=Datos!$B$129,2,IF(V58=Datos!$B$130,1,0))))))/4),0)</f>
        <v>0</v>
      </c>
      <c r="X58" s="54">
        <f>IF(H58=Datos!$B$102,5*(M58+R58+W58),IF(H58=Datos!$B$103,4*(M58+R58+W58),IF(H58=Datos!$B$104,3*(M58+R58+W58),IF(H58=Datos!$B$105,2*(M58+R58+W58),IF(H58=Datos!$B$106,1*(M58+R58+W58),0)))))</f>
        <v>0</v>
      </c>
      <c r="Y58" s="54" t="str">
        <f t="shared" si="0"/>
        <v>-</v>
      </c>
      <c r="Z58" s="55" t="str">
        <f t="shared" si="1"/>
        <v>-</v>
      </c>
    </row>
    <row r="59" spans="2:26" s="27" customFormat="1" ht="97.5" customHeight="1" thickBot="1" x14ac:dyDescent="0.3">
      <c r="B59" s="171"/>
      <c r="C59" s="172"/>
      <c r="D59" s="54" t="str">
        <f>IF(B59="","-",VLOOKUP(B59,Datos!$B$3:$C$25,2,FALSE))</f>
        <v>-</v>
      </c>
      <c r="E59" s="82"/>
      <c r="F59" s="82"/>
      <c r="G59" s="82"/>
      <c r="H59" s="83"/>
      <c r="I59" s="82"/>
      <c r="J59" s="82"/>
      <c r="K59" s="82"/>
      <c r="L59" s="82"/>
      <c r="M59" s="54">
        <f>ROUND((((IF(I59=Datos!$B$109,4,IF(I59=Datos!$B$110,3,IF(I59=Datos!$B$111,2,IF(I59=Datos!$B$112,1,0)))))+(IF(J59=Datos!$B$115,4,IF(J59=Datos!$B$116,3,IF(J59=Datos!$B$117,2,IF(J59=Datos!$B$118,1,0)))))+(IF(K59=Datos!$B$121,4,IF(K59=Datos!$B$122,3,IF(K59=Datos!$B$123,2,IF(K59=Datos!$B$124,1,0)))))+(IF(L59=Datos!$B$127,4,IF(L59=Datos!$B$128,3,IF(L59=Datos!$B$129,2,IF(L59=Datos!$B$130,1,0))))))/4),0)</f>
        <v>0</v>
      </c>
      <c r="N59" s="82"/>
      <c r="O59" s="82"/>
      <c r="P59" s="82"/>
      <c r="Q59" s="82"/>
      <c r="R59" s="54">
        <f>ROUND((((IF(N59=Datos!$B$109,4,IF(N59=Datos!$B$110,3,IF(N59=Datos!$B$111,2,IF(N59=Datos!$B$112,1,0)))))+(IF(O59=Datos!$B$115,4,IF(O59=Datos!$B$116,3,IF(O59=Datos!$B$117,2,IF(O59=Datos!$B$118,1,0)))))+(IF(P59=Datos!$B$121,4,IF(P59=Datos!$B$122,3,IF(P59=Datos!$B$123,2,IF(P59=Datos!$B$124,1,0)))))+(IF(Q59=Datos!$B$127,4,IF(Q59=Datos!$B$128,3,IF(Q59=Datos!$B$129,2,IF(Q59=Datos!$B$130,1,0))))))/4),0)</f>
        <v>0</v>
      </c>
      <c r="S59" s="82"/>
      <c r="T59" s="82"/>
      <c r="U59" s="82"/>
      <c r="V59" s="82"/>
      <c r="W59" s="54">
        <f>ROUND((((IF(S59=Datos!$B$109,4,IF(S59=Datos!$B$110,3,IF(S59=Datos!$B$111,2,IF(S59=Datos!$B$112,1,0)))))+(IF(T59=Datos!$B$115,4,IF(T59=Datos!$B$116,3,IF(T59=Datos!$B$117,2,IF(T59=Datos!$B$118,1,0)))))+(IF(U59=Datos!$B$121,4,IF(U59=Datos!$B$122,3,IF(U59=Datos!$B$123,2,IF(U59=Datos!$B$124,1,0)))))+(IF(V59=Datos!$B$127,4,IF(V59=Datos!$B$128,3,IF(V59=Datos!$B$129,2,IF(V59=Datos!$B$130,1,0))))))/4),0)</f>
        <v>0</v>
      </c>
      <c r="X59" s="54">
        <f>IF(H59=Datos!$B$102,5*(M59+R59+W59),IF(H59=Datos!$B$103,4*(M59+R59+W59),IF(H59=Datos!$B$104,3*(M59+R59+W59),IF(H59=Datos!$B$105,2*(M59+R59+W59),IF(H59=Datos!$B$106,1*(M59+R59+W59),0)))))</f>
        <v>0</v>
      </c>
      <c r="Y59" s="54" t="str">
        <f t="shared" si="0"/>
        <v>-</v>
      </c>
      <c r="Z59" s="55" t="str">
        <f t="shared" si="1"/>
        <v>-</v>
      </c>
    </row>
    <row r="60" spans="2:26" s="27" customFormat="1" ht="97.5" customHeight="1" thickBot="1" x14ac:dyDescent="0.3">
      <c r="B60" s="171"/>
      <c r="C60" s="172"/>
      <c r="D60" s="54" t="str">
        <f>IF(B60="","-",VLOOKUP(B60,Datos!$B$3:$C$25,2,FALSE))</f>
        <v>-</v>
      </c>
      <c r="E60" s="82"/>
      <c r="F60" s="82"/>
      <c r="G60" s="82"/>
      <c r="H60" s="83"/>
      <c r="I60" s="82"/>
      <c r="J60" s="82"/>
      <c r="K60" s="82"/>
      <c r="L60" s="82"/>
      <c r="M60" s="54">
        <f>ROUND((((IF(I60=Datos!$B$109,4,IF(I60=Datos!$B$110,3,IF(I60=Datos!$B$111,2,IF(I60=Datos!$B$112,1,0)))))+(IF(J60=Datos!$B$115,4,IF(J60=Datos!$B$116,3,IF(J60=Datos!$B$117,2,IF(J60=Datos!$B$118,1,0)))))+(IF(K60=Datos!$B$121,4,IF(K60=Datos!$B$122,3,IF(K60=Datos!$B$123,2,IF(K60=Datos!$B$124,1,0)))))+(IF(L60=Datos!$B$127,4,IF(L60=Datos!$B$128,3,IF(L60=Datos!$B$129,2,IF(L60=Datos!$B$130,1,0))))))/4),0)</f>
        <v>0</v>
      </c>
      <c r="N60" s="82"/>
      <c r="O60" s="82"/>
      <c r="P60" s="82"/>
      <c r="Q60" s="82"/>
      <c r="R60" s="54">
        <f>ROUND((((IF(N60=Datos!$B$109,4,IF(N60=Datos!$B$110,3,IF(N60=Datos!$B$111,2,IF(N60=Datos!$B$112,1,0)))))+(IF(O60=Datos!$B$115,4,IF(O60=Datos!$B$116,3,IF(O60=Datos!$B$117,2,IF(O60=Datos!$B$118,1,0)))))+(IF(P60=Datos!$B$121,4,IF(P60=Datos!$B$122,3,IF(P60=Datos!$B$123,2,IF(P60=Datos!$B$124,1,0)))))+(IF(Q60=Datos!$B$127,4,IF(Q60=Datos!$B$128,3,IF(Q60=Datos!$B$129,2,IF(Q60=Datos!$B$130,1,0))))))/4),0)</f>
        <v>0</v>
      </c>
      <c r="S60" s="82"/>
      <c r="T60" s="82"/>
      <c r="U60" s="82"/>
      <c r="V60" s="82"/>
      <c r="W60" s="54">
        <f>ROUND((((IF(S60=Datos!$B$109,4,IF(S60=Datos!$B$110,3,IF(S60=Datos!$B$111,2,IF(S60=Datos!$B$112,1,0)))))+(IF(T60=Datos!$B$115,4,IF(T60=Datos!$B$116,3,IF(T60=Datos!$B$117,2,IF(T60=Datos!$B$118,1,0)))))+(IF(U60=Datos!$B$121,4,IF(U60=Datos!$B$122,3,IF(U60=Datos!$B$123,2,IF(U60=Datos!$B$124,1,0)))))+(IF(V60=Datos!$B$127,4,IF(V60=Datos!$B$128,3,IF(V60=Datos!$B$129,2,IF(V60=Datos!$B$130,1,0))))))/4),0)</f>
        <v>0</v>
      </c>
      <c r="X60" s="54">
        <f>IF(H60=Datos!$B$102,5*(M60+R60+W60),IF(H60=Datos!$B$103,4*(M60+R60+W60),IF(H60=Datos!$B$104,3*(M60+R60+W60),IF(H60=Datos!$B$105,2*(M60+R60+W60),IF(H60=Datos!$B$106,1*(M60+R60+W60),0)))))</f>
        <v>0</v>
      </c>
      <c r="Y60" s="54" t="str">
        <f t="shared" si="0"/>
        <v>-</v>
      </c>
      <c r="Z60" s="55" t="str">
        <f t="shared" si="1"/>
        <v>-</v>
      </c>
    </row>
    <row r="61" spans="2:26" s="27" customFormat="1" ht="97.5" customHeight="1" thickBot="1" x14ac:dyDescent="0.3">
      <c r="B61" s="171"/>
      <c r="C61" s="172"/>
      <c r="D61" s="54" t="str">
        <f>IF(B61="","-",VLOOKUP(B61,Datos!$B$3:$C$25,2,FALSE))</f>
        <v>-</v>
      </c>
      <c r="E61" s="82"/>
      <c r="F61" s="82"/>
      <c r="G61" s="82"/>
      <c r="H61" s="83"/>
      <c r="I61" s="82"/>
      <c r="J61" s="82"/>
      <c r="K61" s="82"/>
      <c r="L61" s="82"/>
      <c r="M61" s="54">
        <f>ROUND((((IF(I61=Datos!$B$109,4,IF(I61=Datos!$B$110,3,IF(I61=Datos!$B$111,2,IF(I61=Datos!$B$112,1,0)))))+(IF(J61=Datos!$B$115,4,IF(J61=Datos!$B$116,3,IF(J61=Datos!$B$117,2,IF(J61=Datos!$B$118,1,0)))))+(IF(K61=Datos!$B$121,4,IF(K61=Datos!$B$122,3,IF(K61=Datos!$B$123,2,IF(K61=Datos!$B$124,1,0)))))+(IF(L61=Datos!$B$127,4,IF(L61=Datos!$B$128,3,IF(L61=Datos!$B$129,2,IF(L61=Datos!$B$130,1,0))))))/4),0)</f>
        <v>0</v>
      </c>
      <c r="N61" s="82"/>
      <c r="O61" s="82"/>
      <c r="P61" s="82"/>
      <c r="Q61" s="82"/>
      <c r="R61" s="54">
        <f>ROUND((((IF(N61=Datos!$B$109,4,IF(N61=Datos!$B$110,3,IF(N61=Datos!$B$111,2,IF(N61=Datos!$B$112,1,0)))))+(IF(O61=Datos!$B$115,4,IF(O61=Datos!$B$116,3,IF(O61=Datos!$B$117,2,IF(O61=Datos!$B$118,1,0)))))+(IF(P61=Datos!$B$121,4,IF(P61=Datos!$B$122,3,IF(P61=Datos!$B$123,2,IF(P61=Datos!$B$124,1,0)))))+(IF(Q61=Datos!$B$127,4,IF(Q61=Datos!$B$128,3,IF(Q61=Datos!$B$129,2,IF(Q61=Datos!$B$130,1,0))))))/4),0)</f>
        <v>0</v>
      </c>
      <c r="S61" s="82"/>
      <c r="T61" s="82"/>
      <c r="U61" s="82"/>
      <c r="V61" s="82"/>
      <c r="W61" s="54">
        <f>ROUND((((IF(S61=Datos!$B$109,4,IF(S61=Datos!$B$110,3,IF(S61=Datos!$B$111,2,IF(S61=Datos!$B$112,1,0)))))+(IF(T61=Datos!$B$115,4,IF(T61=Datos!$B$116,3,IF(T61=Datos!$B$117,2,IF(T61=Datos!$B$118,1,0)))))+(IF(U61=Datos!$B$121,4,IF(U61=Datos!$B$122,3,IF(U61=Datos!$B$123,2,IF(U61=Datos!$B$124,1,0)))))+(IF(V61=Datos!$B$127,4,IF(V61=Datos!$B$128,3,IF(V61=Datos!$B$129,2,IF(V61=Datos!$B$130,1,0))))))/4),0)</f>
        <v>0</v>
      </c>
      <c r="X61" s="54">
        <f>IF(H61=Datos!$B$102,5*(M61+R61+W61),IF(H61=Datos!$B$103,4*(M61+R61+W61),IF(H61=Datos!$B$104,3*(M61+R61+W61),IF(H61=Datos!$B$105,2*(M61+R61+W61),IF(H61=Datos!$B$106,1*(M61+R61+W61),0)))))</f>
        <v>0</v>
      </c>
      <c r="Y61" s="54" t="str">
        <f t="shared" si="0"/>
        <v>-</v>
      </c>
      <c r="Z61" s="55" t="str">
        <f t="shared" si="1"/>
        <v>-</v>
      </c>
    </row>
    <row r="62" spans="2:26" s="27" customFormat="1" ht="97.5" customHeight="1" thickBot="1" x14ac:dyDescent="0.3">
      <c r="B62" s="171"/>
      <c r="C62" s="172"/>
      <c r="D62" s="54" t="str">
        <f>IF(B62="","-",VLOOKUP(B62,Datos!$B$3:$C$25,2,FALSE))</f>
        <v>-</v>
      </c>
      <c r="E62" s="82"/>
      <c r="F62" s="82"/>
      <c r="G62" s="82"/>
      <c r="H62" s="83"/>
      <c r="I62" s="82"/>
      <c r="J62" s="82"/>
      <c r="K62" s="82"/>
      <c r="L62" s="82"/>
      <c r="M62" s="54">
        <f>ROUND((((IF(I62=Datos!$B$109,4,IF(I62=Datos!$B$110,3,IF(I62=Datos!$B$111,2,IF(I62=Datos!$B$112,1,0)))))+(IF(J62=Datos!$B$115,4,IF(J62=Datos!$B$116,3,IF(J62=Datos!$B$117,2,IF(J62=Datos!$B$118,1,0)))))+(IF(K62=Datos!$B$121,4,IF(K62=Datos!$B$122,3,IF(K62=Datos!$B$123,2,IF(K62=Datos!$B$124,1,0)))))+(IF(L62=Datos!$B$127,4,IF(L62=Datos!$B$128,3,IF(L62=Datos!$B$129,2,IF(L62=Datos!$B$130,1,0))))))/4),0)</f>
        <v>0</v>
      </c>
      <c r="N62" s="82"/>
      <c r="O62" s="82"/>
      <c r="P62" s="82"/>
      <c r="Q62" s="82"/>
      <c r="R62" s="54">
        <f>ROUND((((IF(N62=Datos!$B$109,4,IF(N62=Datos!$B$110,3,IF(N62=Datos!$B$111,2,IF(N62=Datos!$B$112,1,0)))))+(IF(O62=Datos!$B$115,4,IF(O62=Datos!$B$116,3,IF(O62=Datos!$B$117,2,IF(O62=Datos!$B$118,1,0)))))+(IF(P62=Datos!$B$121,4,IF(P62=Datos!$B$122,3,IF(P62=Datos!$B$123,2,IF(P62=Datos!$B$124,1,0)))))+(IF(Q62=Datos!$B$127,4,IF(Q62=Datos!$B$128,3,IF(Q62=Datos!$B$129,2,IF(Q62=Datos!$B$130,1,0))))))/4),0)</f>
        <v>0</v>
      </c>
      <c r="S62" s="82"/>
      <c r="T62" s="82"/>
      <c r="U62" s="82"/>
      <c r="V62" s="82"/>
      <c r="W62" s="54">
        <f>ROUND((((IF(S62=Datos!$B$109,4,IF(S62=Datos!$B$110,3,IF(S62=Datos!$B$111,2,IF(S62=Datos!$B$112,1,0)))))+(IF(T62=Datos!$B$115,4,IF(T62=Datos!$B$116,3,IF(T62=Datos!$B$117,2,IF(T62=Datos!$B$118,1,0)))))+(IF(U62=Datos!$B$121,4,IF(U62=Datos!$B$122,3,IF(U62=Datos!$B$123,2,IF(U62=Datos!$B$124,1,0)))))+(IF(V62=Datos!$B$127,4,IF(V62=Datos!$B$128,3,IF(V62=Datos!$B$129,2,IF(V62=Datos!$B$130,1,0))))))/4),0)</f>
        <v>0</v>
      </c>
      <c r="X62" s="54">
        <f>IF(H62=Datos!$B$102,5*(M62+R62+W62),IF(H62=Datos!$B$103,4*(M62+R62+W62),IF(H62=Datos!$B$104,3*(M62+R62+W62),IF(H62=Datos!$B$105,2*(M62+R62+W62),IF(H62=Datos!$B$106,1*(M62+R62+W62),0)))))</f>
        <v>0</v>
      </c>
      <c r="Y62" s="54" t="str">
        <f t="shared" si="0"/>
        <v>-</v>
      </c>
      <c r="Z62" s="55" t="str">
        <f t="shared" si="1"/>
        <v>-</v>
      </c>
    </row>
    <row r="63" spans="2:26" s="27" customFormat="1" ht="97.5" customHeight="1" thickBot="1" x14ac:dyDescent="0.3">
      <c r="B63" s="171"/>
      <c r="C63" s="172"/>
      <c r="D63" s="54" t="str">
        <f>IF(B63="","-",VLOOKUP(B63,Datos!$B$3:$C$25,2,FALSE))</f>
        <v>-</v>
      </c>
      <c r="E63" s="82"/>
      <c r="F63" s="82"/>
      <c r="G63" s="82"/>
      <c r="H63" s="83"/>
      <c r="I63" s="82"/>
      <c r="J63" s="82"/>
      <c r="K63" s="82"/>
      <c r="L63" s="82"/>
      <c r="M63" s="54">
        <f>ROUND((((IF(I63=Datos!$B$109,4,IF(I63=Datos!$B$110,3,IF(I63=Datos!$B$111,2,IF(I63=Datos!$B$112,1,0)))))+(IF(J63=Datos!$B$115,4,IF(J63=Datos!$B$116,3,IF(J63=Datos!$B$117,2,IF(J63=Datos!$B$118,1,0)))))+(IF(K63=Datos!$B$121,4,IF(K63=Datos!$B$122,3,IF(K63=Datos!$B$123,2,IF(K63=Datos!$B$124,1,0)))))+(IF(L63=Datos!$B$127,4,IF(L63=Datos!$B$128,3,IF(L63=Datos!$B$129,2,IF(L63=Datos!$B$130,1,0))))))/4),0)</f>
        <v>0</v>
      </c>
      <c r="N63" s="82"/>
      <c r="O63" s="82"/>
      <c r="P63" s="82"/>
      <c r="Q63" s="82"/>
      <c r="R63" s="54">
        <f>ROUND((((IF(N63=Datos!$B$109,4,IF(N63=Datos!$B$110,3,IF(N63=Datos!$B$111,2,IF(N63=Datos!$B$112,1,0)))))+(IF(O63=Datos!$B$115,4,IF(O63=Datos!$B$116,3,IF(O63=Datos!$B$117,2,IF(O63=Datos!$B$118,1,0)))))+(IF(P63=Datos!$B$121,4,IF(P63=Datos!$B$122,3,IF(P63=Datos!$B$123,2,IF(P63=Datos!$B$124,1,0)))))+(IF(Q63=Datos!$B$127,4,IF(Q63=Datos!$B$128,3,IF(Q63=Datos!$B$129,2,IF(Q63=Datos!$B$130,1,0))))))/4),0)</f>
        <v>0</v>
      </c>
      <c r="S63" s="82"/>
      <c r="T63" s="82"/>
      <c r="U63" s="82"/>
      <c r="V63" s="82"/>
      <c r="W63" s="54">
        <f>ROUND((((IF(S63=Datos!$B$109,4,IF(S63=Datos!$B$110,3,IF(S63=Datos!$B$111,2,IF(S63=Datos!$B$112,1,0)))))+(IF(T63=Datos!$B$115,4,IF(T63=Datos!$B$116,3,IF(T63=Datos!$B$117,2,IF(T63=Datos!$B$118,1,0)))))+(IF(U63=Datos!$B$121,4,IF(U63=Datos!$B$122,3,IF(U63=Datos!$B$123,2,IF(U63=Datos!$B$124,1,0)))))+(IF(V63=Datos!$B$127,4,IF(V63=Datos!$B$128,3,IF(V63=Datos!$B$129,2,IF(V63=Datos!$B$130,1,0))))))/4),0)</f>
        <v>0</v>
      </c>
      <c r="X63" s="54">
        <f>IF(H63=Datos!$B$102,5*(M63+R63+W63),IF(H63=Datos!$B$103,4*(M63+R63+W63),IF(H63=Datos!$B$104,3*(M63+R63+W63),IF(H63=Datos!$B$105,2*(M63+R63+W63),IF(H63=Datos!$B$106,1*(M63+R63+W63),0)))))</f>
        <v>0</v>
      </c>
      <c r="Y63" s="54" t="str">
        <f t="shared" si="0"/>
        <v>-</v>
      </c>
      <c r="Z63" s="55" t="str">
        <f t="shared" si="1"/>
        <v>-</v>
      </c>
    </row>
    <row r="64" spans="2:26" s="27" customFormat="1" ht="97.5" customHeight="1" thickBot="1" x14ac:dyDescent="0.3">
      <c r="B64" s="171"/>
      <c r="C64" s="172"/>
      <c r="D64" s="54" t="str">
        <f>IF(B64="","-",VLOOKUP(B64,Datos!$B$3:$C$25,2,FALSE))</f>
        <v>-</v>
      </c>
      <c r="E64" s="82"/>
      <c r="F64" s="82"/>
      <c r="G64" s="82"/>
      <c r="H64" s="83"/>
      <c r="I64" s="82"/>
      <c r="J64" s="82"/>
      <c r="K64" s="82"/>
      <c r="L64" s="82"/>
      <c r="M64" s="54">
        <f>ROUND((((IF(I64=Datos!$B$109,4,IF(I64=Datos!$B$110,3,IF(I64=Datos!$B$111,2,IF(I64=Datos!$B$112,1,0)))))+(IF(J64=Datos!$B$115,4,IF(J64=Datos!$B$116,3,IF(J64=Datos!$B$117,2,IF(J64=Datos!$B$118,1,0)))))+(IF(K64=Datos!$B$121,4,IF(K64=Datos!$B$122,3,IF(K64=Datos!$B$123,2,IF(K64=Datos!$B$124,1,0)))))+(IF(L64=Datos!$B$127,4,IF(L64=Datos!$B$128,3,IF(L64=Datos!$B$129,2,IF(L64=Datos!$B$130,1,0))))))/4),0)</f>
        <v>0</v>
      </c>
      <c r="N64" s="82"/>
      <c r="O64" s="82"/>
      <c r="P64" s="82"/>
      <c r="Q64" s="82"/>
      <c r="R64" s="54">
        <f>ROUND((((IF(N64=Datos!$B$109,4,IF(N64=Datos!$B$110,3,IF(N64=Datos!$B$111,2,IF(N64=Datos!$B$112,1,0)))))+(IF(O64=Datos!$B$115,4,IF(O64=Datos!$B$116,3,IF(O64=Datos!$B$117,2,IF(O64=Datos!$B$118,1,0)))))+(IF(P64=Datos!$B$121,4,IF(P64=Datos!$B$122,3,IF(P64=Datos!$B$123,2,IF(P64=Datos!$B$124,1,0)))))+(IF(Q64=Datos!$B$127,4,IF(Q64=Datos!$B$128,3,IF(Q64=Datos!$B$129,2,IF(Q64=Datos!$B$130,1,0))))))/4),0)</f>
        <v>0</v>
      </c>
      <c r="S64" s="82"/>
      <c r="T64" s="82"/>
      <c r="U64" s="82"/>
      <c r="V64" s="82"/>
      <c r="W64" s="54">
        <f>ROUND((((IF(S64=Datos!$B$109,4,IF(S64=Datos!$B$110,3,IF(S64=Datos!$B$111,2,IF(S64=Datos!$B$112,1,0)))))+(IF(T64=Datos!$B$115,4,IF(T64=Datos!$B$116,3,IF(T64=Datos!$B$117,2,IF(T64=Datos!$B$118,1,0)))))+(IF(U64=Datos!$B$121,4,IF(U64=Datos!$B$122,3,IF(U64=Datos!$B$123,2,IF(U64=Datos!$B$124,1,0)))))+(IF(V64=Datos!$B$127,4,IF(V64=Datos!$B$128,3,IF(V64=Datos!$B$129,2,IF(V64=Datos!$B$130,1,0))))))/4),0)</f>
        <v>0</v>
      </c>
      <c r="X64" s="54">
        <f>IF(H64=Datos!$B$102,5*(M64+R64+W64),IF(H64=Datos!$B$103,4*(M64+R64+W64),IF(H64=Datos!$B$104,3*(M64+R64+W64),IF(H64=Datos!$B$105,2*(M64+R64+W64),IF(H64=Datos!$B$106,1*(M64+R64+W64),0)))))</f>
        <v>0</v>
      </c>
      <c r="Y64" s="54" t="str">
        <f t="shared" si="0"/>
        <v>-</v>
      </c>
      <c r="Z64" s="55" t="str">
        <f t="shared" si="1"/>
        <v>-</v>
      </c>
    </row>
    <row r="65" spans="2:26" s="27" customFormat="1" ht="97.5" customHeight="1" thickBot="1" x14ac:dyDescent="0.3">
      <c r="B65" s="171"/>
      <c r="C65" s="172"/>
      <c r="D65" s="54" t="str">
        <f>IF(B65="","-",VLOOKUP(B65,Datos!$B$3:$C$25,2,FALSE))</f>
        <v>-</v>
      </c>
      <c r="E65" s="82"/>
      <c r="F65" s="82"/>
      <c r="G65" s="82"/>
      <c r="H65" s="83"/>
      <c r="I65" s="82"/>
      <c r="J65" s="82"/>
      <c r="K65" s="82"/>
      <c r="L65" s="82"/>
      <c r="M65" s="54">
        <f>ROUND((((IF(I65=Datos!$B$109,4,IF(I65=Datos!$B$110,3,IF(I65=Datos!$B$111,2,IF(I65=Datos!$B$112,1,0)))))+(IF(J65=Datos!$B$115,4,IF(J65=Datos!$B$116,3,IF(J65=Datos!$B$117,2,IF(J65=Datos!$B$118,1,0)))))+(IF(K65=Datos!$B$121,4,IF(K65=Datos!$B$122,3,IF(K65=Datos!$B$123,2,IF(K65=Datos!$B$124,1,0)))))+(IF(L65=Datos!$B$127,4,IF(L65=Datos!$B$128,3,IF(L65=Datos!$B$129,2,IF(L65=Datos!$B$130,1,0))))))/4),0)</f>
        <v>0</v>
      </c>
      <c r="N65" s="82"/>
      <c r="O65" s="82"/>
      <c r="P65" s="82"/>
      <c r="Q65" s="82"/>
      <c r="R65" s="54">
        <f>ROUND((((IF(N65=Datos!$B$109,4,IF(N65=Datos!$B$110,3,IF(N65=Datos!$B$111,2,IF(N65=Datos!$B$112,1,0)))))+(IF(O65=Datos!$B$115,4,IF(O65=Datos!$B$116,3,IF(O65=Datos!$B$117,2,IF(O65=Datos!$B$118,1,0)))))+(IF(P65=Datos!$B$121,4,IF(P65=Datos!$B$122,3,IF(P65=Datos!$B$123,2,IF(P65=Datos!$B$124,1,0)))))+(IF(Q65=Datos!$B$127,4,IF(Q65=Datos!$B$128,3,IF(Q65=Datos!$B$129,2,IF(Q65=Datos!$B$130,1,0))))))/4),0)</f>
        <v>0</v>
      </c>
      <c r="S65" s="82"/>
      <c r="T65" s="82"/>
      <c r="U65" s="82"/>
      <c r="V65" s="82"/>
      <c r="W65" s="54">
        <f>ROUND((((IF(S65=Datos!$B$109,4,IF(S65=Datos!$B$110,3,IF(S65=Datos!$B$111,2,IF(S65=Datos!$B$112,1,0)))))+(IF(T65=Datos!$B$115,4,IF(T65=Datos!$B$116,3,IF(T65=Datos!$B$117,2,IF(T65=Datos!$B$118,1,0)))))+(IF(U65=Datos!$B$121,4,IF(U65=Datos!$B$122,3,IF(U65=Datos!$B$123,2,IF(U65=Datos!$B$124,1,0)))))+(IF(V65=Datos!$B$127,4,IF(V65=Datos!$B$128,3,IF(V65=Datos!$B$129,2,IF(V65=Datos!$B$130,1,0))))))/4),0)</f>
        <v>0</v>
      </c>
      <c r="X65" s="54">
        <f>IF(H65=Datos!$B$102,5*(M65+R65+W65),IF(H65=Datos!$B$103,4*(M65+R65+W65),IF(H65=Datos!$B$104,3*(M65+R65+W65),IF(H65=Datos!$B$105,2*(M65+R65+W65),IF(H65=Datos!$B$106,1*(M65+R65+W65),0)))))</f>
        <v>0</v>
      </c>
      <c r="Y65" s="54" t="str">
        <f t="shared" si="0"/>
        <v>-</v>
      </c>
      <c r="Z65" s="55" t="str">
        <f t="shared" si="1"/>
        <v>-</v>
      </c>
    </row>
    <row r="66" spans="2:26" s="27" customFormat="1" ht="97.5" customHeight="1" thickBot="1" x14ac:dyDescent="0.3">
      <c r="B66" s="171"/>
      <c r="C66" s="172"/>
      <c r="D66" s="54" t="str">
        <f>IF(B66="","-",VLOOKUP(B66,Datos!$B$3:$C$25,2,FALSE))</f>
        <v>-</v>
      </c>
      <c r="E66" s="82"/>
      <c r="F66" s="82"/>
      <c r="G66" s="82"/>
      <c r="H66" s="83"/>
      <c r="I66" s="82"/>
      <c r="J66" s="82"/>
      <c r="K66" s="82"/>
      <c r="L66" s="82"/>
      <c r="M66" s="54">
        <f>ROUND((((IF(I66=Datos!$B$109,4,IF(I66=Datos!$B$110,3,IF(I66=Datos!$B$111,2,IF(I66=Datos!$B$112,1,0)))))+(IF(J66=Datos!$B$115,4,IF(J66=Datos!$B$116,3,IF(J66=Datos!$B$117,2,IF(J66=Datos!$B$118,1,0)))))+(IF(K66=Datos!$B$121,4,IF(K66=Datos!$B$122,3,IF(K66=Datos!$B$123,2,IF(K66=Datos!$B$124,1,0)))))+(IF(L66=Datos!$B$127,4,IF(L66=Datos!$B$128,3,IF(L66=Datos!$B$129,2,IF(L66=Datos!$B$130,1,0))))))/4),0)</f>
        <v>0</v>
      </c>
      <c r="N66" s="82"/>
      <c r="O66" s="82"/>
      <c r="P66" s="82"/>
      <c r="Q66" s="82"/>
      <c r="R66" s="54">
        <f>ROUND((((IF(N66=Datos!$B$109,4,IF(N66=Datos!$B$110,3,IF(N66=Datos!$B$111,2,IF(N66=Datos!$B$112,1,0)))))+(IF(O66=Datos!$B$115,4,IF(O66=Datos!$B$116,3,IF(O66=Datos!$B$117,2,IF(O66=Datos!$B$118,1,0)))))+(IF(P66=Datos!$B$121,4,IF(P66=Datos!$B$122,3,IF(P66=Datos!$B$123,2,IF(P66=Datos!$B$124,1,0)))))+(IF(Q66=Datos!$B$127,4,IF(Q66=Datos!$B$128,3,IF(Q66=Datos!$B$129,2,IF(Q66=Datos!$B$130,1,0))))))/4),0)</f>
        <v>0</v>
      </c>
      <c r="S66" s="82"/>
      <c r="T66" s="82"/>
      <c r="U66" s="82"/>
      <c r="V66" s="82"/>
      <c r="W66" s="54">
        <f>ROUND((((IF(S66=Datos!$B$109,4,IF(S66=Datos!$B$110,3,IF(S66=Datos!$B$111,2,IF(S66=Datos!$B$112,1,0)))))+(IF(T66=Datos!$B$115,4,IF(T66=Datos!$B$116,3,IF(T66=Datos!$B$117,2,IF(T66=Datos!$B$118,1,0)))))+(IF(U66=Datos!$B$121,4,IF(U66=Datos!$B$122,3,IF(U66=Datos!$B$123,2,IF(U66=Datos!$B$124,1,0)))))+(IF(V66=Datos!$B$127,4,IF(V66=Datos!$B$128,3,IF(V66=Datos!$B$129,2,IF(V66=Datos!$B$130,1,0))))))/4),0)</f>
        <v>0</v>
      </c>
      <c r="X66" s="54">
        <f>IF(H66=Datos!$B$102,5*(M66+R66+W66),IF(H66=Datos!$B$103,4*(M66+R66+W66),IF(H66=Datos!$B$104,3*(M66+R66+W66),IF(H66=Datos!$B$105,2*(M66+R66+W66),IF(H66=Datos!$B$106,1*(M66+R66+W66),0)))))</f>
        <v>0</v>
      </c>
      <c r="Y66" s="54" t="str">
        <f t="shared" si="0"/>
        <v>-</v>
      </c>
      <c r="Z66" s="55" t="str">
        <f t="shared" si="1"/>
        <v>-</v>
      </c>
    </row>
    <row r="67" spans="2:26" s="27" customFormat="1" ht="97.5" customHeight="1" thickBot="1" x14ac:dyDescent="0.3">
      <c r="B67" s="171"/>
      <c r="C67" s="172"/>
      <c r="D67" s="54" t="str">
        <f>IF(B67="","-",VLOOKUP(B67,Datos!$B$3:$C$25,2,FALSE))</f>
        <v>-</v>
      </c>
      <c r="E67" s="82"/>
      <c r="F67" s="82"/>
      <c r="G67" s="82"/>
      <c r="H67" s="83"/>
      <c r="I67" s="82"/>
      <c r="J67" s="82"/>
      <c r="K67" s="82"/>
      <c r="L67" s="82"/>
      <c r="M67" s="54">
        <f>ROUND((((IF(I67=Datos!$B$109,4,IF(I67=Datos!$B$110,3,IF(I67=Datos!$B$111,2,IF(I67=Datos!$B$112,1,0)))))+(IF(J67=Datos!$B$115,4,IF(J67=Datos!$B$116,3,IF(J67=Datos!$B$117,2,IF(J67=Datos!$B$118,1,0)))))+(IF(K67=Datos!$B$121,4,IF(K67=Datos!$B$122,3,IF(K67=Datos!$B$123,2,IF(K67=Datos!$B$124,1,0)))))+(IF(L67=Datos!$B$127,4,IF(L67=Datos!$B$128,3,IF(L67=Datos!$B$129,2,IF(L67=Datos!$B$130,1,0))))))/4),0)</f>
        <v>0</v>
      </c>
      <c r="N67" s="82"/>
      <c r="O67" s="82"/>
      <c r="P67" s="82"/>
      <c r="Q67" s="82"/>
      <c r="R67" s="54">
        <f>ROUND((((IF(N67=Datos!$B$109,4,IF(N67=Datos!$B$110,3,IF(N67=Datos!$B$111,2,IF(N67=Datos!$B$112,1,0)))))+(IF(O67=Datos!$B$115,4,IF(O67=Datos!$B$116,3,IF(O67=Datos!$B$117,2,IF(O67=Datos!$B$118,1,0)))))+(IF(P67=Datos!$B$121,4,IF(P67=Datos!$B$122,3,IF(P67=Datos!$B$123,2,IF(P67=Datos!$B$124,1,0)))))+(IF(Q67=Datos!$B$127,4,IF(Q67=Datos!$B$128,3,IF(Q67=Datos!$B$129,2,IF(Q67=Datos!$B$130,1,0))))))/4),0)</f>
        <v>0</v>
      </c>
      <c r="S67" s="82"/>
      <c r="T67" s="82"/>
      <c r="U67" s="82"/>
      <c r="V67" s="82"/>
      <c r="W67" s="54">
        <f>ROUND((((IF(S67=Datos!$B$109,4,IF(S67=Datos!$B$110,3,IF(S67=Datos!$B$111,2,IF(S67=Datos!$B$112,1,0)))))+(IF(T67=Datos!$B$115,4,IF(T67=Datos!$B$116,3,IF(T67=Datos!$B$117,2,IF(T67=Datos!$B$118,1,0)))))+(IF(U67=Datos!$B$121,4,IF(U67=Datos!$B$122,3,IF(U67=Datos!$B$123,2,IF(U67=Datos!$B$124,1,0)))))+(IF(V67=Datos!$B$127,4,IF(V67=Datos!$B$128,3,IF(V67=Datos!$B$129,2,IF(V67=Datos!$B$130,1,0))))))/4),0)</f>
        <v>0</v>
      </c>
      <c r="X67" s="54">
        <f>IF(H67=Datos!$B$102,5*(M67+R67+W67),IF(H67=Datos!$B$103,4*(M67+R67+W67),IF(H67=Datos!$B$104,3*(M67+R67+W67),IF(H67=Datos!$B$105,2*(M67+R67+W67),IF(H67=Datos!$B$106,1*(M67+R67+W67),0)))))</f>
        <v>0</v>
      </c>
      <c r="Y67" s="54" t="str">
        <f t="shared" si="0"/>
        <v>-</v>
      </c>
      <c r="Z67" s="55" t="str">
        <f t="shared" si="1"/>
        <v>-</v>
      </c>
    </row>
    <row r="68" spans="2:26" s="27" customFormat="1" ht="97.5" customHeight="1" thickBot="1" x14ac:dyDescent="0.3">
      <c r="B68" s="171"/>
      <c r="C68" s="172"/>
      <c r="D68" s="54" t="str">
        <f>IF(B68="","-",VLOOKUP(B68,Datos!$B$3:$C$25,2,FALSE))</f>
        <v>-</v>
      </c>
      <c r="E68" s="82"/>
      <c r="F68" s="82"/>
      <c r="G68" s="82"/>
      <c r="H68" s="83"/>
      <c r="I68" s="82"/>
      <c r="J68" s="82"/>
      <c r="K68" s="82"/>
      <c r="L68" s="82"/>
      <c r="M68" s="54">
        <f>ROUND((((IF(I68=Datos!$B$109,4,IF(I68=Datos!$B$110,3,IF(I68=Datos!$B$111,2,IF(I68=Datos!$B$112,1,0)))))+(IF(J68=Datos!$B$115,4,IF(J68=Datos!$B$116,3,IF(J68=Datos!$B$117,2,IF(J68=Datos!$B$118,1,0)))))+(IF(K68=Datos!$B$121,4,IF(K68=Datos!$B$122,3,IF(K68=Datos!$B$123,2,IF(K68=Datos!$B$124,1,0)))))+(IF(L68=Datos!$B$127,4,IF(L68=Datos!$B$128,3,IF(L68=Datos!$B$129,2,IF(L68=Datos!$B$130,1,0))))))/4),0)</f>
        <v>0</v>
      </c>
      <c r="N68" s="82"/>
      <c r="O68" s="82"/>
      <c r="P68" s="82"/>
      <c r="Q68" s="82"/>
      <c r="R68" s="54">
        <f>ROUND((((IF(N68=Datos!$B$109,4,IF(N68=Datos!$B$110,3,IF(N68=Datos!$B$111,2,IF(N68=Datos!$B$112,1,0)))))+(IF(O68=Datos!$B$115,4,IF(O68=Datos!$B$116,3,IF(O68=Datos!$B$117,2,IF(O68=Datos!$B$118,1,0)))))+(IF(P68=Datos!$B$121,4,IF(P68=Datos!$B$122,3,IF(P68=Datos!$B$123,2,IF(P68=Datos!$B$124,1,0)))))+(IF(Q68=Datos!$B$127,4,IF(Q68=Datos!$B$128,3,IF(Q68=Datos!$B$129,2,IF(Q68=Datos!$B$130,1,0))))))/4),0)</f>
        <v>0</v>
      </c>
      <c r="S68" s="82"/>
      <c r="T68" s="82"/>
      <c r="U68" s="82"/>
      <c r="V68" s="82"/>
      <c r="W68" s="54">
        <f>ROUND((((IF(S68=Datos!$B$109,4,IF(S68=Datos!$B$110,3,IF(S68=Datos!$B$111,2,IF(S68=Datos!$B$112,1,0)))))+(IF(T68=Datos!$B$115,4,IF(T68=Datos!$B$116,3,IF(T68=Datos!$B$117,2,IF(T68=Datos!$B$118,1,0)))))+(IF(U68=Datos!$B$121,4,IF(U68=Datos!$B$122,3,IF(U68=Datos!$B$123,2,IF(U68=Datos!$B$124,1,0)))))+(IF(V68=Datos!$B$127,4,IF(V68=Datos!$B$128,3,IF(V68=Datos!$B$129,2,IF(V68=Datos!$B$130,1,0))))))/4),0)</f>
        <v>0</v>
      </c>
      <c r="X68" s="54">
        <f>IF(H68=Datos!$B$102,5*(M68+R68+W68),IF(H68=Datos!$B$103,4*(M68+R68+W68),IF(H68=Datos!$B$104,3*(M68+R68+W68),IF(H68=Datos!$B$105,2*(M68+R68+W68),IF(H68=Datos!$B$106,1*(M68+R68+W68),0)))))</f>
        <v>0</v>
      </c>
      <c r="Y68" s="54" t="str">
        <f t="shared" si="0"/>
        <v>-</v>
      </c>
      <c r="Z68" s="55" t="str">
        <f t="shared" si="1"/>
        <v>-</v>
      </c>
    </row>
    <row r="69" spans="2:26" s="27" customFormat="1" ht="97.5" customHeight="1" thickBot="1" x14ac:dyDescent="0.3">
      <c r="B69" s="171"/>
      <c r="C69" s="172"/>
      <c r="D69" s="54" t="str">
        <f>IF(B69="","-",VLOOKUP(B69,Datos!$B$3:$C$25,2,FALSE))</f>
        <v>-</v>
      </c>
      <c r="E69" s="82"/>
      <c r="F69" s="82"/>
      <c r="G69" s="82"/>
      <c r="H69" s="83"/>
      <c r="I69" s="82"/>
      <c r="J69" s="82"/>
      <c r="K69" s="82"/>
      <c r="L69" s="82"/>
      <c r="M69" s="54">
        <f>ROUND((((IF(I69=Datos!$B$109,4,IF(I69=Datos!$B$110,3,IF(I69=Datos!$B$111,2,IF(I69=Datos!$B$112,1,0)))))+(IF(J69=Datos!$B$115,4,IF(J69=Datos!$B$116,3,IF(J69=Datos!$B$117,2,IF(J69=Datos!$B$118,1,0)))))+(IF(K69=Datos!$B$121,4,IF(K69=Datos!$B$122,3,IF(K69=Datos!$B$123,2,IF(K69=Datos!$B$124,1,0)))))+(IF(L69=Datos!$B$127,4,IF(L69=Datos!$B$128,3,IF(L69=Datos!$B$129,2,IF(L69=Datos!$B$130,1,0))))))/4),0)</f>
        <v>0</v>
      </c>
      <c r="N69" s="82"/>
      <c r="O69" s="82"/>
      <c r="P69" s="82"/>
      <c r="Q69" s="82"/>
      <c r="R69" s="54">
        <f>ROUND((((IF(N69=Datos!$B$109,4,IF(N69=Datos!$B$110,3,IF(N69=Datos!$B$111,2,IF(N69=Datos!$B$112,1,0)))))+(IF(O69=Datos!$B$115,4,IF(O69=Datos!$B$116,3,IF(O69=Datos!$B$117,2,IF(O69=Datos!$B$118,1,0)))))+(IF(P69=Datos!$B$121,4,IF(P69=Datos!$B$122,3,IF(P69=Datos!$B$123,2,IF(P69=Datos!$B$124,1,0)))))+(IF(Q69=Datos!$B$127,4,IF(Q69=Datos!$B$128,3,IF(Q69=Datos!$B$129,2,IF(Q69=Datos!$B$130,1,0))))))/4),0)</f>
        <v>0</v>
      </c>
      <c r="S69" s="82"/>
      <c r="T69" s="82"/>
      <c r="U69" s="82"/>
      <c r="V69" s="82"/>
      <c r="W69" s="54">
        <f>ROUND((((IF(S69=Datos!$B$109,4,IF(S69=Datos!$B$110,3,IF(S69=Datos!$B$111,2,IF(S69=Datos!$B$112,1,0)))))+(IF(T69=Datos!$B$115,4,IF(T69=Datos!$B$116,3,IF(T69=Datos!$B$117,2,IF(T69=Datos!$B$118,1,0)))))+(IF(U69=Datos!$B$121,4,IF(U69=Datos!$B$122,3,IF(U69=Datos!$B$123,2,IF(U69=Datos!$B$124,1,0)))))+(IF(V69=Datos!$B$127,4,IF(V69=Datos!$B$128,3,IF(V69=Datos!$B$129,2,IF(V69=Datos!$B$130,1,0))))))/4),0)</f>
        <v>0</v>
      </c>
      <c r="X69" s="54">
        <f>IF(H69=Datos!$B$102,5*(M69+R69+W69),IF(H69=Datos!$B$103,4*(M69+R69+W69),IF(H69=Datos!$B$104,3*(M69+R69+W69),IF(H69=Datos!$B$105,2*(M69+R69+W69),IF(H69=Datos!$B$106,1*(M69+R69+W69),0)))))</f>
        <v>0</v>
      </c>
      <c r="Y69" s="54" t="str">
        <f t="shared" si="0"/>
        <v>-</v>
      </c>
      <c r="Z69" s="55" t="str">
        <f t="shared" si="1"/>
        <v>-</v>
      </c>
    </row>
    <row r="70" spans="2:26" s="27" customFormat="1" ht="97.5" customHeight="1" thickBot="1" x14ac:dyDescent="0.3">
      <c r="B70" s="171"/>
      <c r="C70" s="172"/>
      <c r="D70" s="54" t="str">
        <f>IF(B70="","-",VLOOKUP(B70,Datos!$B$3:$C$25,2,FALSE))</f>
        <v>-</v>
      </c>
      <c r="E70" s="82"/>
      <c r="F70" s="82"/>
      <c r="G70" s="82"/>
      <c r="H70" s="83"/>
      <c r="I70" s="82"/>
      <c r="J70" s="82"/>
      <c r="K70" s="82"/>
      <c r="L70" s="82"/>
      <c r="M70" s="54">
        <f>ROUND((((IF(I70=Datos!$B$109,4,IF(I70=Datos!$B$110,3,IF(I70=Datos!$B$111,2,IF(I70=Datos!$B$112,1,0)))))+(IF(J70=Datos!$B$115,4,IF(J70=Datos!$B$116,3,IF(J70=Datos!$B$117,2,IF(J70=Datos!$B$118,1,0)))))+(IF(K70=Datos!$B$121,4,IF(K70=Datos!$B$122,3,IF(K70=Datos!$B$123,2,IF(K70=Datos!$B$124,1,0)))))+(IF(L70=Datos!$B$127,4,IF(L70=Datos!$B$128,3,IF(L70=Datos!$B$129,2,IF(L70=Datos!$B$130,1,0))))))/4),0)</f>
        <v>0</v>
      </c>
      <c r="N70" s="82"/>
      <c r="O70" s="82"/>
      <c r="P70" s="82"/>
      <c r="Q70" s="82"/>
      <c r="R70" s="54">
        <f>ROUND((((IF(N70=Datos!$B$109,4,IF(N70=Datos!$B$110,3,IF(N70=Datos!$B$111,2,IF(N70=Datos!$B$112,1,0)))))+(IF(O70=Datos!$B$115,4,IF(O70=Datos!$B$116,3,IF(O70=Datos!$B$117,2,IF(O70=Datos!$B$118,1,0)))))+(IF(P70=Datos!$B$121,4,IF(P70=Datos!$B$122,3,IF(P70=Datos!$B$123,2,IF(P70=Datos!$B$124,1,0)))))+(IF(Q70=Datos!$B$127,4,IF(Q70=Datos!$B$128,3,IF(Q70=Datos!$B$129,2,IF(Q70=Datos!$B$130,1,0))))))/4),0)</f>
        <v>0</v>
      </c>
      <c r="S70" s="82"/>
      <c r="T70" s="82"/>
      <c r="U70" s="82"/>
      <c r="V70" s="82"/>
      <c r="W70" s="54">
        <f>ROUND((((IF(S70=Datos!$B$109,4,IF(S70=Datos!$B$110,3,IF(S70=Datos!$B$111,2,IF(S70=Datos!$B$112,1,0)))))+(IF(T70=Datos!$B$115,4,IF(T70=Datos!$B$116,3,IF(T70=Datos!$B$117,2,IF(T70=Datos!$B$118,1,0)))))+(IF(U70=Datos!$B$121,4,IF(U70=Datos!$B$122,3,IF(U70=Datos!$B$123,2,IF(U70=Datos!$B$124,1,0)))))+(IF(V70=Datos!$B$127,4,IF(V70=Datos!$B$128,3,IF(V70=Datos!$B$129,2,IF(V70=Datos!$B$130,1,0))))))/4),0)</f>
        <v>0</v>
      </c>
      <c r="X70" s="54">
        <f>IF(H70=Datos!$B$102,5*(M70+R70+W70),IF(H70=Datos!$B$103,4*(M70+R70+W70),IF(H70=Datos!$B$104,3*(M70+R70+W70),IF(H70=Datos!$B$105,2*(M70+R70+W70),IF(H70=Datos!$B$106,1*(M70+R70+W70),0)))))</f>
        <v>0</v>
      </c>
      <c r="Y70" s="54" t="str">
        <f t="shared" si="0"/>
        <v>-</v>
      </c>
      <c r="Z70" s="55" t="str">
        <f t="shared" si="1"/>
        <v>-</v>
      </c>
    </row>
    <row r="71" spans="2:26" s="27" customFormat="1" ht="97.5" customHeight="1" thickBot="1" x14ac:dyDescent="0.3">
      <c r="B71" s="171"/>
      <c r="C71" s="172"/>
      <c r="D71" s="54" t="str">
        <f>IF(B71="","-",VLOOKUP(B71,Datos!$B$3:$C$25,2,FALSE))</f>
        <v>-</v>
      </c>
      <c r="E71" s="82"/>
      <c r="F71" s="82"/>
      <c r="G71" s="82"/>
      <c r="H71" s="83"/>
      <c r="I71" s="82"/>
      <c r="J71" s="82"/>
      <c r="K71" s="82"/>
      <c r="L71" s="82"/>
      <c r="M71" s="54">
        <f>ROUND((((IF(I71=Datos!$B$109,4,IF(I71=Datos!$B$110,3,IF(I71=Datos!$B$111,2,IF(I71=Datos!$B$112,1,0)))))+(IF(J71=Datos!$B$115,4,IF(J71=Datos!$B$116,3,IF(J71=Datos!$B$117,2,IF(J71=Datos!$B$118,1,0)))))+(IF(K71=Datos!$B$121,4,IF(K71=Datos!$B$122,3,IF(K71=Datos!$B$123,2,IF(K71=Datos!$B$124,1,0)))))+(IF(L71=Datos!$B$127,4,IF(L71=Datos!$B$128,3,IF(L71=Datos!$B$129,2,IF(L71=Datos!$B$130,1,0))))))/4),0)</f>
        <v>0</v>
      </c>
      <c r="N71" s="82"/>
      <c r="O71" s="82"/>
      <c r="P71" s="82"/>
      <c r="Q71" s="82"/>
      <c r="R71" s="54">
        <f>ROUND((((IF(N71=Datos!$B$109,4,IF(N71=Datos!$B$110,3,IF(N71=Datos!$B$111,2,IF(N71=Datos!$B$112,1,0)))))+(IF(O71=Datos!$B$115,4,IF(O71=Datos!$B$116,3,IF(O71=Datos!$B$117,2,IF(O71=Datos!$B$118,1,0)))))+(IF(P71=Datos!$B$121,4,IF(P71=Datos!$B$122,3,IF(P71=Datos!$B$123,2,IF(P71=Datos!$B$124,1,0)))))+(IF(Q71=Datos!$B$127,4,IF(Q71=Datos!$B$128,3,IF(Q71=Datos!$B$129,2,IF(Q71=Datos!$B$130,1,0))))))/4),0)</f>
        <v>0</v>
      </c>
      <c r="S71" s="82"/>
      <c r="T71" s="82"/>
      <c r="U71" s="82"/>
      <c r="V71" s="82"/>
      <c r="W71" s="54">
        <f>ROUND((((IF(S71=Datos!$B$109,4,IF(S71=Datos!$B$110,3,IF(S71=Datos!$B$111,2,IF(S71=Datos!$B$112,1,0)))))+(IF(T71=Datos!$B$115,4,IF(T71=Datos!$B$116,3,IF(T71=Datos!$B$117,2,IF(T71=Datos!$B$118,1,0)))))+(IF(U71=Datos!$B$121,4,IF(U71=Datos!$B$122,3,IF(U71=Datos!$B$123,2,IF(U71=Datos!$B$124,1,0)))))+(IF(V71=Datos!$B$127,4,IF(V71=Datos!$B$128,3,IF(V71=Datos!$B$129,2,IF(V71=Datos!$B$130,1,0))))))/4),0)</f>
        <v>0</v>
      </c>
      <c r="X71" s="54">
        <f>IF(H71=Datos!$B$102,5*(M71+R71+W71),IF(H71=Datos!$B$103,4*(M71+R71+W71),IF(H71=Datos!$B$104,3*(M71+R71+W71),IF(H71=Datos!$B$105,2*(M71+R71+W71),IF(H71=Datos!$B$106,1*(M71+R71+W71),0)))))</f>
        <v>0</v>
      </c>
      <c r="Y71" s="54" t="str">
        <f t="shared" si="0"/>
        <v>-</v>
      </c>
      <c r="Z71" s="55" t="str">
        <f t="shared" si="1"/>
        <v>-</v>
      </c>
    </row>
    <row r="72" spans="2:26" s="27" customFormat="1" ht="97.5" customHeight="1" thickBot="1" x14ac:dyDescent="0.3">
      <c r="B72" s="171"/>
      <c r="C72" s="172"/>
      <c r="D72" s="54" t="str">
        <f>IF(B72="","-",VLOOKUP(B72,Datos!$B$3:$C$25,2,FALSE))</f>
        <v>-</v>
      </c>
      <c r="E72" s="82"/>
      <c r="F72" s="82"/>
      <c r="G72" s="82"/>
      <c r="H72" s="83"/>
      <c r="I72" s="82"/>
      <c r="J72" s="82"/>
      <c r="K72" s="82"/>
      <c r="L72" s="82"/>
      <c r="M72" s="54">
        <f>ROUND((((IF(I72=Datos!$B$109,4,IF(I72=Datos!$B$110,3,IF(I72=Datos!$B$111,2,IF(I72=Datos!$B$112,1,0)))))+(IF(J72=Datos!$B$115,4,IF(J72=Datos!$B$116,3,IF(J72=Datos!$B$117,2,IF(J72=Datos!$B$118,1,0)))))+(IF(K72=Datos!$B$121,4,IF(K72=Datos!$B$122,3,IF(K72=Datos!$B$123,2,IF(K72=Datos!$B$124,1,0)))))+(IF(L72=Datos!$B$127,4,IF(L72=Datos!$B$128,3,IF(L72=Datos!$B$129,2,IF(L72=Datos!$B$130,1,0))))))/4),0)</f>
        <v>0</v>
      </c>
      <c r="N72" s="82"/>
      <c r="O72" s="82"/>
      <c r="P72" s="82"/>
      <c r="Q72" s="82"/>
      <c r="R72" s="54">
        <f>ROUND((((IF(N72=Datos!$B$109,4,IF(N72=Datos!$B$110,3,IF(N72=Datos!$B$111,2,IF(N72=Datos!$B$112,1,0)))))+(IF(O72=Datos!$B$115,4,IF(O72=Datos!$B$116,3,IF(O72=Datos!$B$117,2,IF(O72=Datos!$B$118,1,0)))))+(IF(P72=Datos!$B$121,4,IF(P72=Datos!$B$122,3,IF(P72=Datos!$B$123,2,IF(P72=Datos!$B$124,1,0)))))+(IF(Q72=Datos!$B$127,4,IF(Q72=Datos!$B$128,3,IF(Q72=Datos!$B$129,2,IF(Q72=Datos!$B$130,1,0))))))/4),0)</f>
        <v>0</v>
      </c>
      <c r="S72" s="82"/>
      <c r="T72" s="82"/>
      <c r="U72" s="82"/>
      <c r="V72" s="82"/>
      <c r="W72" s="54">
        <f>ROUND((((IF(S72=Datos!$B$109,4,IF(S72=Datos!$B$110,3,IF(S72=Datos!$B$111,2,IF(S72=Datos!$B$112,1,0)))))+(IF(T72=Datos!$B$115,4,IF(T72=Datos!$B$116,3,IF(T72=Datos!$B$117,2,IF(T72=Datos!$B$118,1,0)))))+(IF(U72=Datos!$B$121,4,IF(U72=Datos!$B$122,3,IF(U72=Datos!$B$123,2,IF(U72=Datos!$B$124,1,0)))))+(IF(V72=Datos!$B$127,4,IF(V72=Datos!$B$128,3,IF(V72=Datos!$B$129,2,IF(V72=Datos!$B$130,1,0))))))/4),0)</f>
        <v>0</v>
      </c>
      <c r="X72" s="54">
        <f>IF(H72=Datos!$B$102,5*(M72+R72+W72),IF(H72=Datos!$B$103,4*(M72+R72+W72),IF(H72=Datos!$B$104,3*(M72+R72+W72),IF(H72=Datos!$B$105,2*(M72+R72+W72),IF(H72=Datos!$B$106,1*(M72+R72+W72),0)))))</f>
        <v>0</v>
      </c>
      <c r="Y72" s="54" t="str">
        <f t="shared" si="0"/>
        <v>-</v>
      </c>
      <c r="Z72" s="55" t="str">
        <f t="shared" si="1"/>
        <v>-</v>
      </c>
    </row>
    <row r="73" spans="2:26" s="27" customFormat="1" ht="97.5" customHeight="1" thickBot="1" x14ac:dyDescent="0.3">
      <c r="B73" s="171"/>
      <c r="C73" s="172"/>
      <c r="D73" s="54" t="str">
        <f>IF(B73="","-",VLOOKUP(B73,Datos!$B$3:$C$25,2,FALSE))</f>
        <v>-</v>
      </c>
      <c r="E73" s="82"/>
      <c r="F73" s="82"/>
      <c r="G73" s="82"/>
      <c r="H73" s="83"/>
      <c r="I73" s="82"/>
      <c r="J73" s="82"/>
      <c r="K73" s="82"/>
      <c r="L73" s="82"/>
      <c r="M73" s="54">
        <f>ROUND((((IF(I73=Datos!$B$109,4,IF(I73=Datos!$B$110,3,IF(I73=Datos!$B$111,2,IF(I73=Datos!$B$112,1,0)))))+(IF(J73=Datos!$B$115,4,IF(J73=Datos!$B$116,3,IF(J73=Datos!$B$117,2,IF(J73=Datos!$B$118,1,0)))))+(IF(K73=Datos!$B$121,4,IF(K73=Datos!$B$122,3,IF(K73=Datos!$B$123,2,IF(K73=Datos!$B$124,1,0)))))+(IF(L73=Datos!$B$127,4,IF(L73=Datos!$B$128,3,IF(L73=Datos!$B$129,2,IF(L73=Datos!$B$130,1,0))))))/4),0)</f>
        <v>0</v>
      </c>
      <c r="N73" s="82"/>
      <c r="O73" s="82"/>
      <c r="P73" s="82"/>
      <c r="Q73" s="82"/>
      <c r="R73" s="54">
        <f>ROUND((((IF(N73=Datos!$B$109,4,IF(N73=Datos!$B$110,3,IF(N73=Datos!$B$111,2,IF(N73=Datos!$B$112,1,0)))))+(IF(O73=Datos!$B$115,4,IF(O73=Datos!$B$116,3,IF(O73=Datos!$B$117,2,IF(O73=Datos!$B$118,1,0)))))+(IF(P73=Datos!$B$121,4,IF(P73=Datos!$B$122,3,IF(P73=Datos!$B$123,2,IF(P73=Datos!$B$124,1,0)))))+(IF(Q73=Datos!$B$127,4,IF(Q73=Datos!$B$128,3,IF(Q73=Datos!$B$129,2,IF(Q73=Datos!$B$130,1,0))))))/4),0)</f>
        <v>0</v>
      </c>
      <c r="S73" s="82"/>
      <c r="T73" s="82"/>
      <c r="U73" s="82"/>
      <c r="V73" s="82"/>
      <c r="W73" s="54">
        <f>ROUND((((IF(S73=Datos!$B$109,4,IF(S73=Datos!$B$110,3,IF(S73=Datos!$B$111,2,IF(S73=Datos!$B$112,1,0)))))+(IF(T73=Datos!$B$115,4,IF(T73=Datos!$B$116,3,IF(T73=Datos!$B$117,2,IF(T73=Datos!$B$118,1,0)))))+(IF(U73=Datos!$B$121,4,IF(U73=Datos!$B$122,3,IF(U73=Datos!$B$123,2,IF(U73=Datos!$B$124,1,0)))))+(IF(V73=Datos!$B$127,4,IF(V73=Datos!$B$128,3,IF(V73=Datos!$B$129,2,IF(V73=Datos!$B$130,1,0))))))/4),0)</f>
        <v>0</v>
      </c>
      <c r="X73" s="54">
        <f>IF(H73=Datos!$B$102,5*(M73+R73+W73),IF(H73=Datos!$B$103,4*(M73+R73+W73),IF(H73=Datos!$B$104,3*(M73+R73+W73),IF(H73=Datos!$B$105,2*(M73+R73+W73),IF(H73=Datos!$B$106,1*(M73+R73+W73),0)))))</f>
        <v>0</v>
      </c>
      <c r="Y73" s="54" t="str">
        <f t="shared" si="0"/>
        <v>-</v>
      </c>
      <c r="Z73" s="55" t="str">
        <f t="shared" si="1"/>
        <v>-</v>
      </c>
    </row>
    <row r="74" spans="2:26" s="27" customFormat="1" ht="97.5" customHeight="1" thickBot="1" x14ac:dyDescent="0.3">
      <c r="B74" s="171"/>
      <c r="C74" s="172"/>
      <c r="D74" s="54" t="str">
        <f>IF(B74="","-",VLOOKUP(B74,Datos!$B$3:$C$25,2,FALSE))</f>
        <v>-</v>
      </c>
      <c r="E74" s="82"/>
      <c r="F74" s="82"/>
      <c r="G74" s="82"/>
      <c r="H74" s="83"/>
      <c r="I74" s="82"/>
      <c r="J74" s="82"/>
      <c r="K74" s="82"/>
      <c r="L74" s="82"/>
      <c r="M74" s="54">
        <f>ROUND((((IF(I74=Datos!$B$109,4,IF(I74=Datos!$B$110,3,IF(I74=Datos!$B$111,2,IF(I74=Datos!$B$112,1,0)))))+(IF(J74=Datos!$B$115,4,IF(J74=Datos!$B$116,3,IF(J74=Datos!$B$117,2,IF(J74=Datos!$B$118,1,0)))))+(IF(K74=Datos!$B$121,4,IF(K74=Datos!$B$122,3,IF(K74=Datos!$B$123,2,IF(K74=Datos!$B$124,1,0)))))+(IF(L74=Datos!$B$127,4,IF(L74=Datos!$B$128,3,IF(L74=Datos!$B$129,2,IF(L74=Datos!$B$130,1,0))))))/4),0)</f>
        <v>0</v>
      </c>
      <c r="N74" s="82"/>
      <c r="O74" s="82"/>
      <c r="P74" s="82"/>
      <c r="Q74" s="82"/>
      <c r="R74" s="54">
        <f>ROUND((((IF(N74=Datos!$B$109,4,IF(N74=Datos!$B$110,3,IF(N74=Datos!$B$111,2,IF(N74=Datos!$B$112,1,0)))))+(IF(O74=Datos!$B$115,4,IF(O74=Datos!$B$116,3,IF(O74=Datos!$B$117,2,IF(O74=Datos!$B$118,1,0)))))+(IF(P74=Datos!$B$121,4,IF(P74=Datos!$B$122,3,IF(P74=Datos!$B$123,2,IF(P74=Datos!$B$124,1,0)))))+(IF(Q74=Datos!$B$127,4,IF(Q74=Datos!$B$128,3,IF(Q74=Datos!$B$129,2,IF(Q74=Datos!$B$130,1,0))))))/4),0)</f>
        <v>0</v>
      </c>
      <c r="S74" s="82"/>
      <c r="T74" s="82"/>
      <c r="U74" s="82"/>
      <c r="V74" s="82"/>
      <c r="W74" s="54">
        <f>ROUND((((IF(S74=Datos!$B$109,4,IF(S74=Datos!$B$110,3,IF(S74=Datos!$B$111,2,IF(S74=Datos!$B$112,1,0)))))+(IF(T74=Datos!$B$115,4,IF(T74=Datos!$B$116,3,IF(T74=Datos!$B$117,2,IF(T74=Datos!$B$118,1,0)))))+(IF(U74=Datos!$B$121,4,IF(U74=Datos!$B$122,3,IF(U74=Datos!$B$123,2,IF(U74=Datos!$B$124,1,0)))))+(IF(V74=Datos!$B$127,4,IF(V74=Datos!$B$128,3,IF(V74=Datos!$B$129,2,IF(V74=Datos!$B$130,1,0))))))/4),0)</f>
        <v>0</v>
      </c>
      <c r="X74" s="54">
        <f>IF(H74=Datos!$B$102,5*(M74+R74+W74),IF(H74=Datos!$B$103,4*(M74+R74+W74),IF(H74=Datos!$B$104,3*(M74+R74+W74),IF(H74=Datos!$B$105,2*(M74+R74+W74),IF(H74=Datos!$B$106,1*(M74+R74+W74),0)))))</f>
        <v>0</v>
      </c>
      <c r="Y74" s="54" t="str">
        <f t="shared" si="0"/>
        <v>-</v>
      </c>
      <c r="Z74" s="55" t="str">
        <f t="shared" si="1"/>
        <v>-</v>
      </c>
    </row>
    <row r="75" spans="2:26" s="27" customFormat="1" ht="97.5" customHeight="1" thickBot="1" x14ac:dyDescent="0.3">
      <c r="B75" s="171"/>
      <c r="C75" s="172"/>
      <c r="D75" s="54" t="str">
        <f>IF(B75="","-",VLOOKUP(B75,Datos!$B$3:$C$25,2,FALSE))</f>
        <v>-</v>
      </c>
      <c r="E75" s="82"/>
      <c r="F75" s="82"/>
      <c r="G75" s="82"/>
      <c r="H75" s="83"/>
      <c r="I75" s="82"/>
      <c r="J75" s="82"/>
      <c r="K75" s="82"/>
      <c r="L75" s="82"/>
      <c r="M75" s="54">
        <f>ROUND((((IF(I75=Datos!$B$109,4,IF(I75=Datos!$B$110,3,IF(I75=Datos!$B$111,2,IF(I75=Datos!$B$112,1,0)))))+(IF(J75=Datos!$B$115,4,IF(J75=Datos!$B$116,3,IF(J75=Datos!$B$117,2,IF(J75=Datos!$B$118,1,0)))))+(IF(K75=Datos!$B$121,4,IF(K75=Datos!$B$122,3,IF(K75=Datos!$B$123,2,IF(K75=Datos!$B$124,1,0)))))+(IF(L75=Datos!$B$127,4,IF(L75=Datos!$B$128,3,IF(L75=Datos!$B$129,2,IF(L75=Datos!$B$130,1,0))))))/4),0)</f>
        <v>0</v>
      </c>
      <c r="N75" s="82"/>
      <c r="O75" s="82"/>
      <c r="P75" s="82"/>
      <c r="Q75" s="82"/>
      <c r="R75" s="54">
        <f>ROUND((((IF(N75=Datos!$B$109,4,IF(N75=Datos!$B$110,3,IF(N75=Datos!$B$111,2,IF(N75=Datos!$B$112,1,0)))))+(IF(O75=Datos!$B$115,4,IF(O75=Datos!$B$116,3,IF(O75=Datos!$B$117,2,IF(O75=Datos!$B$118,1,0)))))+(IF(P75=Datos!$B$121,4,IF(P75=Datos!$B$122,3,IF(P75=Datos!$B$123,2,IF(P75=Datos!$B$124,1,0)))))+(IF(Q75=Datos!$B$127,4,IF(Q75=Datos!$B$128,3,IF(Q75=Datos!$B$129,2,IF(Q75=Datos!$B$130,1,0))))))/4),0)</f>
        <v>0</v>
      </c>
      <c r="S75" s="82"/>
      <c r="T75" s="82"/>
      <c r="U75" s="82"/>
      <c r="V75" s="82"/>
      <c r="W75" s="54">
        <f>ROUND((((IF(S75=Datos!$B$109,4,IF(S75=Datos!$B$110,3,IF(S75=Datos!$B$111,2,IF(S75=Datos!$B$112,1,0)))))+(IF(T75=Datos!$B$115,4,IF(T75=Datos!$B$116,3,IF(T75=Datos!$B$117,2,IF(T75=Datos!$B$118,1,0)))))+(IF(U75=Datos!$B$121,4,IF(U75=Datos!$B$122,3,IF(U75=Datos!$B$123,2,IF(U75=Datos!$B$124,1,0)))))+(IF(V75=Datos!$B$127,4,IF(V75=Datos!$B$128,3,IF(V75=Datos!$B$129,2,IF(V75=Datos!$B$130,1,0))))))/4),0)</f>
        <v>0</v>
      </c>
      <c r="X75" s="54">
        <f>IF(H75=Datos!$B$102,5*(M75+R75+W75),IF(H75=Datos!$B$103,4*(M75+R75+W75),IF(H75=Datos!$B$104,3*(M75+R75+W75),IF(H75=Datos!$B$105,2*(M75+R75+W75),IF(H75=Datos!$B$106,1*(M75+R75+W75),0)))))</f>
        <v>0</v>
      </c>
      <c r="Y75" s="54" t="str">
        <f t="shared" si="0"/>
        <v>-</v>
      </c>
      <c r="Z75" s="55" t="str">
        <f t="shared" si="1"/>
        <v>-</v>
      </c>
    </row>
    <row r="76" spans="2:26" s="27" customFormat="1" ht="97.5" customHeight="1" thickBot="1" x14ac:dyDescent="0.3">
      <c r="B76" s="171"/>
      <c r="C76" s="172"/>
      <c r="D76" s="54" t="str">
        <f>IF(B76="","-",VLOOKUP(B76,Datos!$B$3:$C$25,2,FALSE))</f>
        <v>-</v>
      </c>
      <c r="E76" s="82"/>
      <c r="F76" s="82"/>
      <c r="G76" s="82"/>
      <c r="H76" s="83"/>
      <c r="I76" s="82"/>
      <c r="J76" s="82"/>
      <c r="K76" s="82"/>
      <c r="L76" s="82"/>
      <c r="M76" s="54">
        <f>ROUND((((IF(I76=Datos!$B$109,4,IF(I76=Datos!$B$110,3,IF(I76=Datos!$B$111,2,IF(I76=Datos!$B$112,1,0)))))+(IF(J76=Datos!$B$115,4,IF(J76=Datos!$B$116,3,IF(J76=Datos!$B$117,2,IF(J76=Datos!$B$118,1,0)))))+(IF(K76=Datos!$B$121,4,IF(K76=Datos!$B$122,3,IF(K76=Datos!$B$123,2,IF(K76=Datos!$B$124,1,0)))))+(IF(L76=Datos!$B$127,4,IF(L76=Datos!$B$128,3,IF(L76=Datos!$B$129,2,IF(L76=Datos!$B$130,1,0))))))/4),0)</f>
        <v>0</v>
      </c>
      <c r="N76" s="82"/>
      <c r="O76" s="82"/>
      <c r="P76" s="82"/>
      <c r="Q76" s="82"/>
      <c r="R76" s="54">
        <f>ROUND((((IF(N76=Datos!$B$109,4,IF(N76=Datos!$B$110,3,IF(N76=Datos!$B$111,2,IF(N76=Datos!$B$112,1,0)))))+(IF(O76=Datos!$B$115,4,IF(O76=Datos!$B$116,3,IF(O76=Datos!$B$117,2,IF(O76=Datos!$B$118,1,0)))))+(IF(P76=Datos!$B$121,4,IF(P76=Datos!$B$122,3,IF(P76=Datos!$B$123,2,IF(P76=Datos!$B$124,1,0)))))+(IF(Q76=Datos!$B$127,4,IF(Q76=Datos!$B$128,3,IF(Q76=Datos!$B$129,2,IF(Q76=Datos!$B$130,1,0))))))/4),0)</f>
        <v>0</v>
      </c>
      <c r="S76" s="82"/>
      <c r="T76" s="82"/>
      <c r="U76" s="82"/>
      <c r="V76" s="82"/>
      <c r="W76" s="54">
        <f>ROUND((((IF(S76=Datos!$B$109,4,IF(S76=Datos!$B$110,3,IF(S76=Datos!$B$111,2,IF(S76=Datos!$B$112,1,0)))))+(IF(T76=Datos!$B$115,4,IF(T76=Datos!$B$116,3,IF(T76=Datos!$B$117,2,IF(T76=Datos!$B$118,1,0)))))+(IF(U76=Datos!$B$121,4,IF(U76=Datos!$B$122,3,IF(U76=Datos!$B$123,2,IF(U76=Datos!$B$124,1,0)))))+(IF(V76=Datos!$B$127,4,IF(V76=Datos!$B$128,3,IF(V76=Datos!$B$129,2,IF(V76=Datos!$B$130,1,0))))))/4),0)</f>
        <v>0</v>
      </c>
      <c r="X76" s="54">
        <f>IF(H76=Datos!$B$102,5*(M76+R76+W76),IF(H76=Datos!$B$103,4*(M76+R76+W76),IF(H76=Datos!$B$104,3*(M76+R76+W76),IF(H76=Datos!$B$105,2*(M76+R76+W76),IF(H76=Datos!$B$106,1*(M76+R76+W76),0)))))</f>
        <v>0</v>
      </c>
      <c r="Y76" s="54" t="str">
        <f t="shared" ref="Y76:Y111" si="2">IF(X76=0,"-",IF(X76&gt;40,"RIESGO SIGNIFICATIVO",IF(X76&lt;21,"RIESGO LEVE","RIESGO MODERADO")))</f>
        <v>-</v>
      </c>
      <c r="Z76" s="55" t="str">
        <f t="shared" ref="Z76:Z111" si="3">IF(Y76="RIESGO LEVE","Seguimiento ",IF(Y76="RIESGO MODERADO","Seguimiento, control y medidas de mitigación",IF(Y76="RIESGO SIGNIFICATIVO","Riesgo residual (inversión)","-")))</f>
        <v>-</v>
      </c>
    </row>
    <row r="77" spans="2:26" s="27" customFormat="1" ht="97.5" customHeight="1" thickBot="1" x14ac:dyDescent="0.3">
      <c r="B77" s="171"/>
      <c r="C77" s="172"/>
      <c r="D77" s="54" t="str">
        <f>IF(B77="","-",VLOOKUP(B77,Datos!$B$3:$C$25,2,FALSE))</f>
        <v>-</v>
      </c>
      <c r="E77" s="82"/>
      <c r="F77" s="82"/>
      <c r="G77" s="82"/>
      <c r="H77" s="83"/>
      <c r="I77" s="82"/>
      <c r="J77" s="82"/>
      <c r="K77" s="82"/>
      <c r="L77" s="82"/>
      <c r="M77" s="54">
        <f>ROUND((((IF(I77=Datos!$B$109,4,IF(I77=Datos!$B$110,3,IF(I77=Datos!$B$111,2,IF(I77=Datos!$B$112,1,0)))))+(IF(J77=Datos!$B$115,4,IF(J77=Datos!$B$116,3,IF(J77=Datos!$B$117,2,IF(J77=Datos!$B$118,1,0)))))+(IF(K77=Datos!$B$121,4,IF(K77=Datos!$B$122,3,IF(K77=Datos!$B$123,2,IF(K77=Datos!$B$124,1,0)))))+(IF(L77=Datos!$B$127,4,IF(L77=Datos!$B$128,3,IF(L77=Datos!$B$129,2,IF(L77=Datos!$B$130,1,0))))))/4),0)</f>
        <v>0</v>
      </c>
      <c r="N77" s="82"/>
      <c r="O77" s="82"/>
      <c r="P77" s="82"/>
      <c r="Q77" s="82"/>
      <c r="R77" s="54">
        <f>ROUND((((IF(N77=Datos!$B$109,4,IF(N77=Datos!$B$110,3,IF(N77=Datos!$B$111,2,IF(N77=Datos!$B$112,1,0)))))+(IF(O77=Datos!$B$115,4,IF(O77=Datos!$B$116,3,IF(O77=Datos!$B$117,2,IF(O77=Datos!$B$118,1,0)))))+(IF(P77=Datos!$B$121,4,IF(P77=Datos!$B$122,3,IF(P77=Datos!$B$123,2,IF(P77=Datos!$B$124,1,0)))))+(IF(Q77=Datos!$B$127,4,IF(Q77=Datos!$B$128,3,IF(Q77=Datos!$B$129,2,IF(Q77=Datos!$B$130,1,0))))))/4),0)</f>
        <v>0</v>
      </c>
      <c r="S77" s="82"/>
      <c r="T77" s="82"/>
      <c r="U77" s="82"/>
      <c r="V77" s="82"/>
      <c r="W77" s="54">
        <f>ROUND((((IF(S77=Datos!$B$109,4,IF(S77=Datos!$B$110,3,IF(S77=Datos!$B$111,2,IF(S77=Datos!$B$112,1,0)))))+(IF(T77=Datos!$B$115,4,IF(T77=Datos!$B$116,3,IF(T77=Datos!$B$117,2,IF(T77=Datos!$B$118,1,0)))))+(IF(U77=Datos!$B$121,4,IF(U77=Datos!$B$122,3,IF(U77=Datos!$B$123,2,IF(U77=Datos!$B$124,1,0)))))+(IF(V77=Datos!$B$127,4,IF(V77=Datos!$B$128,3,IF(V77=Datos!$B$129,2,IF(V77=Datos!$B$130,1,0))))))/4),0)</f>
        <v>0</v>
      </c>
      <c r="X77" s="54">
        <f>IF(H77=Datos!$B$102,5*(M77+R77+W77),IF(H77=Datos!$B$103,4*(M77+R77+W77),IF(H77=Datos!$B$104,3*(M77+R77+W77),IF(H77=Datos!$B$105,2*(M77+R77+W77),IF(H77=Datos!$B$106,1*(M77+R77+W77),0)))))</f>
        <v>0</v>
      </c>
      <c r="Y77" s="54" t="str">
        <f t="shared" si="2"/>
        <v>-</v>
      </c>
      <c r="Z77" s="55" t="str">
        <f t="shared" si="3"/>
        <v>-</v>
      </c>
    </row>
    <row r="78" spans="2:26" s="27" customFormat="1" ht="97.5" customHeight="1" thickBot="1" x14ac:dyDescent="0.3">
      <c r="B78" s="171"/>
      <c r="C78" s="172"/>
      <c r="D78" s="54" t="str">
        <f>IF(B78="","-",VLOOKUP(B78,Datos!$B$3:$C$25,2,FALSE))</f>
        <v>-</v>
      </c>
      <c r="E78" s="82"/>
      <c r="F78" s="82"/>
      <c r="G78" s="82"/>
      <c r="H78" s="83"/>
      <c r="I78" s="82"/>
      <c r="J78" s="82"/>
      <c r="K78" s="82"/>
      <c r="L78" s="82"/>
      <c r="M78" s="54">
        <f>ROUND((((IF(I78=Datos!$B$109,4,IF(I78=Datos!$B$110,3,IF(I78=Datos!$B$111,2,IF(I78=Datos!$B$112,1,0)))))+(IF(J78=Datos!$B$115,4,IF(J78=Datos!$B$116,3,IF(J78=Datos!$B$117,2,IF(J78=Datos!$B$118,1,0)))))+(IF(K78=Datos!$B$121,4,IF(K78=Datos!$B$122,3,IF(K78=Datos!$B$123,2,IF(K78=Datos!$B$124,1,0)))))+(IF(L78=Datos!$B$127,4,IF(L78=Datos!$B$128,3,IF(L78=Datos!$B$129,2,IF(L78=Datos!$B$130,1,0))))))/4),0)</f>
        <v>0</v>
      </c>
      <c r="N78" s="82"/>
      <c r="O78" s="82"/>
      <c r="P78" s="82"/>
      <c r="Q78" s="82"/>
      <c r="R78" s="54">
        <f>ROUND((((IF(N78=Datos!$B$109,4,IF(N78=Datos!$B$110,3,IF(N78=Datos!$B$111,2,IF(N78=Datos!$B$112,1,0)))))+(IF(O78=Datos!$B$115,4,IF(O78=Datos!$B$116,3,IF(O78=Datos!$B$117,2,IF(O78=Datos!$B$118,1,0)))))+(IF(P78=Datos!$B$121,4,IF(P78=Datos!$B$122,3,IF(P78=Datos!$B$123,2,IF(P78=Datos!$B$124,1,0)))))+(IF(Q78=Datos!$B$127,4,IF(Q78=Datos!$B$128,3,IF(Q78=Datos!$B$129,2,IF(Q78=Datos!$B$130,1,0))))))/4),0)</f>
        <v>0</v>
      </c>
      <c r="S78" s="82"/>
      <c r="T78" s="82"/>
      <c r="U78" s="82"/>
      <c r="V78" s="82"/>
      <c r="W78" s="54">
        <f>ROUND((((IF(S78=Datos!$B$109,4,IF(S78=Datos!$B$110,3,IF(S78=Datos!$B$111,2,IF(S78=Datos!$B$112,1,0)))))+(IF(T78=Datos!$B$115,4,IF(T78=Datos!$B$116,3,IF(T78=Datos!$B$117,2,IF(T78=Datos!$B$118,1,0)))))+(IF(U78=Datos!$B$121,4,IF(U78=Datos!$B$122,3,IF(U78=Datos!$B$123,2,IF(U78=Datos!$B$124,1,0)))))+(IF(V78=Datos!$B$127,4,IF(V78=Datos!$B$128,3,IF(V78=Datos!$B$129,2,IF(V78=Datos!$B$130,1,0))))))/4),0)</f>
        <v>0</v>
      </c>
      <c r="X78" s="54">
        <f>IF(H78=Datos!$B$102,5*(M78+R78+W78),IF(H78=Datos!$B$103,4*(M78+R78+W78),IF(H78=Datos!$B$104,3*(M78+R78+W78),IF(H78=Datos!$B$105,2*(M78+R78+W78),IF(H78=Datos!$B$106,1*(M78+R78+W78),0)))))</f>
        <v>0</v>
      </c>
      <c r="Y78" s="54" t="str">
        <f t="shared" si="2"/>
        <v>-</v>
      </c>
      <c r="Z78" s="55" t="str">
        <f t="shared" si="3"/>
        <v>-</v>
      </c>
    </row>
    <row r="79" spans="2:26" s="27" customFormat="1" ht="97.5" customHeight="1" thickBot="1" x14ac:dyDescent="0.3">
      <c r="B79" s="171"/>
      <c r="C79" s="172"/>
      <c r="D79" s="54" t="str">
        <f>IF(B79="","-",VLOOKUP(B79,Datos!$B$3:$C$25,2,FALSE))</f>
        <v>-</v>
      </c>
      <c r="E79" s="82"/>
      <c r="F79" s="82"/>
      <c r="G79" s="82"/>
      <c r="H79" s="83"/>
      <c r="I79" s="82"/>
      <c r="J79" s="82"/>
      <c r="K79" s="82"/>
      <c r="L79" s="82"/>
      <c r="M79" s="54">
        <f>ROUND((((IF(I79=Datos!$B$109,4,IF(I79=Datos!$B$110,3,IF(I79=Datos!$B$111,2,IF(I79=Datos!$B$112,1,0)))))+(IF(J79=Datos!$B$115,4,IF(J79=Datos!$B$116,3,IF(J79=Datos!$B$117,2,IF(J79=Datos!$B$118,1,0)))))+(IF(K79=Datos!$B$121,4,IF(K79=Datos!$B$122,3,IF(K79=Datos!$B$123,2,IF(K79=Datos!$B$124,1,0)))))+(IF(L79=Datos!$B$127,4,IF(L79=Datos!$B$128,3,IF(L79=Datos!$B$129,2,IF(L79=Datos!$B$130,1,0))))))/4),0)</f>
        <v>0</v>
      </c>
      <c r="N79" s="82"/>
      <c r="O79" s="82"/>
      <c r="P79" s="82"/>
      <c r="Q79" s="82"/>
      <c r="R79" s="54">
        <f>ROUND((((IF(N79=Datos!$B$109,4,IF(N79=Datos!$B$110,3,IF(N79=Datos!$B$111,2,IF(N79=Datos!$B$112,1,0)))))+(IF(O79=Datos!$B$115,4,IF(O79=Datos!$B$116,3,IF(O79=Datos!$B$117,2,IF(O79=Datos!$B$118,1,0)))))+(IF(P79=Datos!$B$121,4,IF(P79=Datos!$B$122,3,IF(P79=Datos!$B$123,2,IF(P79=Datos!$B$124,1,0)))))+(IF(Q79=Datos!$B$127,4,IF(Q79=Datos!$B$128,3,IF(Q79=Datos!$B$129,2,IF(Q79=Datos!$B$130,1,0))))))/4),0)</f>
        <v>0</v>
      </c>
      <c r="S79" s="82"/>
      <c r="T79" s="82"/>
      <c r="U79" s="82"/>
      <c r="V79" s="82"/>
      <c r="W79" s="54">
        <f>ROUND((((IF(S79=Datos!$B$109,4,IF(S79=Datos!$B$110,3,IF(S79=Datos!$B$111,2,IF(S79=Datos!$B$112,1,0)))))+(IF(T79=Datos!$B$115,4,IF(T79=Datos!$B$116,3,IF(T79=Datos!$B$117,2,IF(T79=Datos!$B$118,1,0)))))+(IF(U79=Datos!$B$121,4,IF(U79=Datos!$B$122,3,IF(U79=Datos!$B$123,2,IF(U79=Datos!$B$124,1,0)))))+(IF(V79=Datos!$B$127,4,IF(V79=Datos!$B$128,3,IF(V79=Datos!$B$129,2,IF(V79=Datos!$B$130,1,0))))))/4),0)</f>
        <v>0</v>
      </c>
      <c r="X79" s="54">
        <f>IF(H79=Datos!$B$102,5*(M79+R79+W79),IF(H79=Datos!$B$103,4*(M79+R79+W79),IF(H79=Datos!$B$104,3*(M79+R79+W79),IF(H79=Datos!$B$105,2*(M79+R79+W79),IF(H79=Datos!$B$106,1*(M79+R79+W79),0)))))</f>
        <v>0</v>
      </c>
      <c r="Y79" s="54" t="str">
        <f t="shared" si="2"/>
        <v>-</v>
      </c>
      <c r="Z79" s="55" t="str">
        <f t="shared" si="3"/>
        <v>-</v>
      </c>
    </row>
    <row r="80" spans="2:26" s="27" customFormat="1" ht="97.5" customHeight="1" thickBot="1" x14ac:dyDescent="0.3">
      <c r="B80" s="171"/>
      <c r="C80" s="172"/>
      <c r="D80" s="54" t="str">
        <f>IF(B80="","-",VLOOKUP(B80,Datos!$B$3:$C$25,2,FALSE))</f>
        <v>-</v>
      </c>
      <c r="E80" s="82"/>
      <c r="F80" s="82"/>
      <c r="G80" s="82"/>
      <c r="H80" s="83"/>
      <c r="I80" s="82"/>
      <c r="J80" s="82"/>
      <c r="K80" s="82"/>
      <c r="L80" s="82"/>
      <c r="M80" s="54">
        <f>ROUND((((IF(I80=Datos!$B$109,4,IF(I80=Datos!$B$110,3,IF(I80=Datos!$B$111,2,IF(I80=Datos!$B$112,1,0)))))+(IF(J80=Datos!$B$115,4,IF(J80=Datos!$B$116,3,IF(J80=Datos!$B$117,2,IF(J80=Datos!$B$118,1,0)))))+(IF(K80=Datos!$B$121,4,IF(K80=Datos!$B$122,3,IF(K80=Datos!$B$123,2,IF(K80=Datos!$B$124,1,0)))))+(IF(L80=Datos!$B$127,4,IF(L80=Datos!$B$128,3,IF(L80=Datos!$B$129,2,IF(L80=Datos!$B$130,1,0))))))/4),0)</f>
        <v>0</v>
      </c>
      <c r="N80" s="82"/>
      <c r="O80" s="82"/>
      <c r="P80" s="82"/>
      <c r="Q80" s="82"/>
      <c r="R80" s="54">
        <f>ROUND((((IF(N80=Datos!$B$109,4,IF(N80=Datos!$B$110,3,IF(N80=Datos!$B$111,2,IF(N80=Datos!$B$112,1,0)))))+(IF(O80=Datos!$B$115,4,IF(O80=Datos!$B$116,3,IF(O80=Datos!$B$117,2,IF(O80=Datos!$B$118,1,0)))))+(IF(P80=Datos!$B$121,4,IF(P80=Datos!$B$122,3,IF(P80=Datos!$B$123,2,IF(P80=Datos!$B$124,1,0)))))+(IF(Q80=Datos!$B$127,4,IF(Q80=Datos!$B$128,3,IF(Q80=Datos!$B$129,2,IF(Q80=Datos!$B$130,1,0))))))/4),0)</f>
        <v>0</v>
      </c>
      <c r="S80" s="82"/>
      <c r="T80" s="82"/>
      <c r="U80" s="82"/>
      <c r="V80" s="82"/>
      <c r="W80" s="54">
        <f>ROUND((((IF(S80=Datos!$B$109,4,IF(S80=Datos!$B$110,3,IF(S80=Datos!$B$111,2,IF(S80=Datos!$B$112,1,0)))))+(IF(T80=Datos!$B$115,4,IF(T80=Datos!$B$116,3,IF(T80=Datos!$B$117,2,IF(T80=Datos!$B$118,1,0)))))+(IF(U80=Datos!$B$121,4,IF(U80=Datos!$B$122,3,IF(U80=Datos!$B$123,2,IF(U80=Datos!$B$124,1,0)))))+(IF(V80=Datos!$B$127,4,IF(V80=Datos!$B$128,3,IF(V80=Datos!$B$129,2,IF(V80=Datos!$B$130,1,0))))))/4),0)</f>
        <v>0</v>
      </c>
      <c r="X80" s="54">
        <f>IF(H80=Datos!$B$102,5*(M80+R80+W80),IF(H80=Datos!$B$103,4*(M80+R80+W80),IF(H80=Datos!$B$104,3*(M80+R80+W80),IF(H80=Datos!$B$105,2*(M80+R80+W80),IF(H80=Datos!$B$106,1*(M80+R80+W80),0)))))</f>
        <v>0</v>
      </c>
      <c r="Y80" s="54" t="str">
        <f t="shared" si="2"/>
        <v>-</v>
      </c>
      <c r="Z80" s="55" t="str">
        <f t="shared" si="3"/>
        <v>-</v>
      </c>
    </row>
    <row r="81" spans="2:26" s="27" customFormat="1" ht="97.5" customHeight="1" thickBot="1" x14ac:dyDescent="0.3">
      <c r="B81" s="171"/>
      <c r="C81" s="172"/>
      <c r="D81" s="54" t="str">
        <f>IF(B81="","-",VLOOKUP(B81,Datos!$B$3:$C$25,2,FALSE))</f>
        <v>-</v>
      </c>
      <c r="E81" s="82"/>
      <c r="F81" s="82"/>
      <c r="G81" s="82"/>
      <c r="H81" s="83"/>
      <c r="I81" s="82"/>
      <c r="J81" s="82"/>
      <c r="K81" s="82"/>
      <c r="L81" s="82"/>
      <c r="M81" s="54">
        <f>ROUND((((IF(I81=Datos!$B$109,4,IF(I81=Datos!$B$110,3,IF(I81=Datos!$B$111,2,IF(I81=Datos!$B$112,1,0)))))+(IF(J81=Datos!$B$115,4,IF(J81=Datos!$B$116,3,IF(J81=Datos!$B$117,2,IF(J81=Datos!$B$118,1,0)))))+(IF(K81=Datos!$B$121,4,IF(K81=Datos!$B$122,3,IF(K81=Datos!$B$123,2,IF(K81=Datos!$B$124,1,0)))))+(IF(L81=Datos!$B$127,4,IF(L81=Datos!$B$128,3,IF(L81=Datos!$B$129,2,IF(L81=Datos!$B$130,1,0))))))/4),0)</f>
        <v>0</v>
      </c>
      <c r="N81" s="82"/>
      <c r="O81" s="82"/>
      <c r="P81" s="82"/>
      <c r="Q81" s="82"/>
      <c r="R81" s="54">
        <f>ROUND((((IF(N81=Datos!$B$109,4,IF(N81=Datos!$B$110,3,IF(N81=Datos!$B$111,2,IF(N81=Datos!$B$112,1,0)))))+(IF(O81=Datos!$B$115,4,IF(O81=Datos!$B$116,3,IF(O81=Datos!$B$117,2,IF(O81=Datos!$B$118,1,0)))))+(IF(P81=Datos!$B$121,4,IF(P81=Datos!$B$122,3,IF(P81=Datos!$B$123,2,IF(P81=Datos!$B$124,1,0)))))+(IF(Q81=Datos!$B$127,4,IF(Q81=Datos!$B$128,3,IF(Q81=Datos!$B$129,2,IF(Q81=Datos!$B$130,1,0))))))/4),0)</f>
        <v>0</v>
      </c>
      <c r="S81" s="82"/>
      <c r="T81" s="82"/>
      <c r="U81" s="82"/>
      <c r="V81" s="82"/>
      <c r="W81" s="54">
        <f>ROUND((((IF(S81=Datos!$B$109,4,IF(S81=Datos!$B$110,3,IF(S81=Datos!$B$111,2,IF(S81=Datos!$B$112,1,0)))))+(IF(T81=Datos!$B$115,4,IF(T81=Datos!$B$116,3,IF(T81=Datos!$B$117,2,IF(T81=Datos!$B$118,1,0)))))+(IF(U81=Datos!$B$121,4,IF(U81=Datos!$B$122,3,IF(U81=Datos!$B$123,2,IF(U81=Datos!$B$124,1,0)))))+(IF(V81=Datos!$B$127,4,IF(V81=Datos!$B$128,3,IF(V81=Datos!$B$129,2,IF(V81=Datos!$B$130,1,0))))))/4),0)</f>
        <v>0</v>
      </c>
      <c r="X81" s="54">
        <f>IF(H81=Datos!$B$102,5*(M81+R81+W81),IF(H81=Datos!$B$103,4*(M81+R81+W81),IF(H81=Datos!$B$104,3*(M81+R81+W81),IF(H81=Datos!$B$105,2*(M81+R81+W81),IF(H81=Datos!$B$106,1*(M81+R81+W81),0)))))</f>
        <v>0</v>
      </c>
      <c r="Y81" s="54" t="str">
        <f t="shared" si="2"/>
        <v>-</v>
      </c>
      <c r="Z81" s="55" t="str">
        <f t="shared" si="3"/>
        <v>-</v>
      </c>
    </row>
    <row r="82" spans="2:26" s="27" customFormat="1" ht="97.5" customHeight="1" thickBot="1" x14ac:dyDescent="0.3">
      <c r="B82" s="171"/>
      <c r="C82" s="172"/>
      <c r="D82" s="54" t="str">
        <f>IF(B82="","-",VLOOKUP(B82,Datos!$B$3:$C$25,2,FALSE))</f>
        <v>-</v>
      </c>
      <c r="E82" s="82"/>
      <c r="F82" s="82"/>
      <c r="G82" s="82"/>
      <c r="H82" s="83"/>
      <c r="I82" s="82"/>
      <c r="J82" s="82"/>
      <c r="K82" s="82"/>
      <c r="L82" s="82"/>
      <c r="M82" s="54">
        <f>ROUND((((IF(I82=Datos!$B$109,4,IF(I82=Datos!$B$110,3,IF(I82=Datos!$B$111,2,IF(I82=Datos!$B$112,1,0)))))+(IF(J82=Datos!$B$115,4,IF(J82=Datos!$B$116,3,IF(J82=Datos!$B$117,2,IF(J82=Datos!$B$118,1,0)))))+(IF(K82=Datos!$B$121,4,IF(K82=Datos!$B$122,3,IF(K82=Datos!$B$123,2,IF(K82=Datos!$B$124,1,0)))))+(IF(L82=Datos!$B$127,4,IF(L82=Datos!$B$128,3,IF(L82=Datos!$B$129,2,IF(L82=Datos!$B$130,1,0))))))/4),0)</f>
        <v>0</v>
      </c>
      <c r="N82" s="82"/>
      <c r="O82" s="82"/>
      <c r="P82" s="82"/>
      <c r="Q82" s="82"/>
      <c r="R82" s="54">
        <f>ROUND((((IF(N82=Datos!$B$109,4,IF(N82=Datos!$B$110,3,IF(N82=Datos!$B$111,2,IF(N82=Datos!$B$112,1,0)))))+(IF(O82=Datos!$B$115,4,IF(O82=Datos!$B$116,3,IF(O82=Datos!$B$117,2,IF(O82=Datos!$B$118,1,0)))))+(IF(P82=Datos!$B$121,4,IF(P82=Datos!$B$122,3,IF(P82=Datos!$B$123,2,IF(P82=Datos!$B$124,1,0)))))+(IF(Q82=Datos!$B$127,4,IF(Q82=Datos!$B$128,3,IF(Q82=Datos!$B$129,2,IF(Q82=Datos!$B$130,1,0))))))/4),0)</f>
        <v>0</v>
      </c>
      <c r="S82" s="82"/>
      <c r="T82" s="82"/>
      <c r="U82" s="82"/>
      <c r="V82" s="82"/>
      <c r="W82" s="54">
        <f>ROUND((((IF(S82=Datos!$B$109,4,IF(S82=Datos!$B$110,3,IF(S82=Datos!$B$111,2,IF(S82=Datos!$B$112,1,0)))))+(IF(T82=Datos!$B$115,4,IF(T82=Datos!$B$116,3,IF(T82=Datos!$B$117,2,IF(T82=Datos!$B$118,1,0)))))+(IF(U82=Datos!$B$121,4,IF(U82=Datos!$B$122,3,IF(U82=Datos!$B$123,2,IF(U82=Datos!$B$124,1,0)))))+(IF(V82=Datos!$B$127,4,IF(V82=Datos!$B$128,3,IF(V82=Datos!$B$129,2,IF(V82=Datos!$B$130,1,0))))))/4),0)</f>
        <v>0</v>
      </c>
      <c r="X82" s="54">
        <f>IF(H82=Datos!$B$102,5*(M82+R82+W82),IF(H82=Datos!$B$103,4*(M82+R82+W82),IF(H82=Datos!$B$104,3*(M82+R82+W82),IF(H82=Datos!$B$105,2*(M82+R82+W82),IF(H82=Datos!$B$106,1*(M82+R82+W82),0)))))</f>
        <v>0</v>
      </c>
      <c r="Y82" s="54" t="str">
        <f t="shared" si="2"/>
        <v>-</v>
      </c>
      <c r="Z82" s="55" t="str">
        <f t="shared" si="3"/>
        <v>-</v>
      </c>
    </row>
    <row r="83" spans="2:26" s="27" customFormat="1" ht="97.5" customHeight="1" thickBot="1" x14ac:dyDescent="0.3">
      <c r="B83" s="171"/>
      <c r="C83" s="172"/>
      <c r="D83" s="54" t="str">
        <f>IF(B83="","-",VLOOKUP(B83,Datos!$B$3:$C$25,2,FALSE))</f>
        <v>-</v>
      </c>
      <c r="E83" s="82"/>
      <c r="F83" s="82"/>
      <c r="G83" s="82"/>
      <c r="H83" s="83"/>
      <c r="I83" s="82"/>
      <c r="J83" s="82"/>
      <c r="K83" s="82"/>
      <c r="L83" s="82"/>
      <c r="M83" s="54">
        <f>ROUND((((IF(I83=Datos!$B$109,4,IF(I83=Datos!$B$110,3,IF(I83=Datos!$B$111,2,IF(I83=Datos!$B$112,1,0)))))+(IF(J83=Datos!$B$115,4,IF(J83=Datos!$B$116,3,IF(J83=Datos!$B$117,2,IF(J83=Datos!$B$118,1,0)))))+(IF(K83=Datos!$B$121,4,IF(K83=Datos!$B$122,3,IF(K83=Datos!$B$123,2,IF(K83=Datos!$B$124,1,0)))))+(IF(L83=Datos!$B$127,4,IF(L83=Datos!$B$128,3,IF(L83=Datos!$B$129,2,IF(L83=Datos!$B$130,1,0))))))/4),0)</f>
        <v>0</v>
      </c>
      <c r="N83" s="82"/>
      <c r="O83" s="82"/>
      <c r="P83" s="82"/>
      <c r="Q83" s="82"/>
      <c r="R83" s="54">
        <f>ROUND((((IF(N83=Datos!$B$109,4,IF(N83=Datos!$B$110,3,IF(N83=Datos!$B$111,2,IF(N83=Datos!$B$112,1,0)))))+(IF(O83=Datos!$B$115,4,IF(O83=Datos!$B$116,3,IF(O83=Datos!$B$117,2,IF(O83=Datos!$B$118,1,0)))))+(IF(P83=Datos!$B$121,4,IF(P83=Datos!$B$122,3,IF(P83=Datos!$B$123,2,IF(P83=Datos!$B$124,1,0)))))+(IF(Q83=Datos!$B$127,4,IF(Q83=Datos!$B$128,3,IF(Q83=Datos!$B$129,2,IF(Q83=Datos!$B$130,1,0))))))/4),0)</f>
        <v>0</v>
      </c>
      <c r="S83" s="82"/>
      <c r="T83" s="82"/>
      <c r="U83" s="82"/>
      <c r="V83" s="82"/>
      <c r="W83" s="54">
        <f>ROUND((((IF(S83=Datos!$B$109,4,IF(S83=Datos!$B$110,3,IF(S83=Datos!$B$111,2,IF(S83=Datos!$B$112,1,0)))))+(IF(T83=Datos!$B$115,4,IF(T83=Datos!$B$116,3,IF(T83=Datos!$B$117,2,IF(T83=Datos!$B$118,1,0)))))+(IF(U83=Datos!$B$121,4,IF(U83=Datos!$B$122,3,IF(U83=Datos!$B$123,2,IF(U83=Datos!$B$124,1,0)))))+(IF(V83=Datos!$B$127,4,IF(V83=Datos!$B$128,3,IF(V83=Datos!$B$129,2,IF(V83=Datos!$B$130,1,0))))))/4),0)</f>
        <v>0</v>
      </c>
      <c r="X83" s="54">
        <f>IF(H83=Datos!$B$102,5*(M83+R83+W83),IF(H83=Datos!$B$103,4*(M83+R83+W83),IF(H83=Datos!$B$104,3*(M83+R83+W83),IF(H83=Datos!$B$105,2*(M83+R83+W83),IF(H83=Datos!$B$106,1*(M83+R83+W83),0)))))</f>
        <v>0</v>
      </c>
      <c r="Y83" s="54" t="str">
        <f t="shared" si="2"/>
        <v>-</v>
      </c>
      <c r="Z83" s="55" t="str">
        <f t="shared" si="3"/>
        <v>-</v>
      </c>
    </row>
    <row r="84" spans="2:26" s="27" customFormat="1" ht="97.5" customHeight="1" thickBot="1" x14ac:dyDescent="0.3">
      <c r="B84" s="171"/>
      <c r="C84" s="172"/>
      <c r="D84" s="54" t="str">
        <f>IF(B84="","-",VLOOKUP(B84,Datos!$B$3:$C$25,2,FALSE))</f>
        <v>-</v>
      </c>
      <c r="E84" s="82"/>
      <c r="F84" s="82"/>
      <c r="G84" s="82"/>
      <c r="H84" s="83"/>
      <c r="I84" s="82"/>
      <c r="J84" s="82"/>
      <c r="K84" s="82"/>
      <c r="L84" s="82"/>
      <c r="M84" s="54">
        <f>ROUND((((IF(I84=Datos!$B$109,4,IF(I84=Datos!$B$110,3,IF(I84=Datos!$B$111,2,IF(I84=Datos!$B$112,1,0)))))+(IF(J84=Datos!$B$115,4,IF(J84=Datos!$B$116,3,IF(J84=Datos!$B$117,2,IF(J84=Datos!$B$118,1,0)))))+(IF(K84=Datos!$B$121,4,IF(K84=Datos!$B$122,3,IF(K84=Datos!$B$123,2,IF(K84=Datos!$B$124,1,0)))))+(IF(L84=Datos!$B$127,4,IF(L84=Datos!$B$128,3,IF(L84=Datos!$B$129,2,IF(L84=Datos!$B$130,1,0))))))/4),0)</f>
        <v>0</v>
      </c>
      <c r="N84" s="82"/>
      <c r="O84" s="82"/>
      <c r="P84" s="82"/>
      <c r="Q84" s="82"/>
      <c r="R84" s="54">
        <f>ROUND((((IF(N84=Datos!$B$109,4,IF(N84=Datos!$B$110,3,IF(N84=Datos!$B$111,2,IF(N84=Datos!$B$112,1,0)))))+(IF(O84=Datos!$B$115,4,IF(O84=Datos!$B$116,3,IF(O84=Datos!$B$117,2,IF(O84=Datos!$B$118,1,0)))))+(IF(P84=Datos!$B$121,4,IF(P84=Datos!$B$122,3,IF(P84=Datos!$B$123,2,IF(P84=Datos!$B$124,1,0)))))+(IF(Q84=Datos!$B$127,4,IF(Q84=Datos!$B$128,3,IF(Q84=Datos!$B$129,2,IF(Q84=Datos!$B$130,1,0))))))/4),0)</f>
        <v>0</v>
      </c>
      <c r="S84" s="82"/>
      <c r="T84" s="82"/>
      <c r="U84" s="82"/>
      <c r="V84" s="82"/>
      <c r="W84" s="54">
        <f>ROUND((((IF(S84=Datos!$B$109,4,IF(S84=Datos!$B$110,3,IF(S84=Datos!$B$111,2,IF(S84=Datos!$B$112,1,0)))))+(IF(T84=Datos!$B$115,4,IF(T84=Datos!$B$116,3,IF(T84=Datos!$B$117,2,IF(T84=Datos!$B$118,1,0)))))+(IF(U84=Datos!$B$121,4,IF(U84=Datos!$B$122,3,IF(U84=Datos!$B$123,2,IF(U84=Datos!$B$124,1,0)))))+(IF(V84=Datos!$B$127,4,IF(V84=Datos!$B$128,3,IF(V84=Datos!$B$129,2,IF(V84=Datos!$B$130,1,0))))))/4),0)</f>
        <v>0</v>
      </c>
      <c r="X84" s="54">
        <f>IF(H84=Datos!$B$102,5*(M84+R84+W84),IF(H84=Datos!$B$103,4*(M84+R84+W84),IF(H84=Datos!$B$104,3*(M84+R84+W84),IF(H84=Datos!$B$105,2*(M84+R84+W84),IF(H84=Datos!$B$106,1*(M84+R84+W84),0)))))</f>
        <v>0</v>
      </c>
      <c r="Y84" s="54" t="str">
        <f t="shared" si="2"/>
        <v>-</v>
      </c>
      <c r="Z84" s="55" t="str">
        <f t="shared" si="3"/>
        <v>-</v>
      </c>
    </row>
    <row r="85" spans="2:26" s="27" customFormat="1" ht="97.5" customHeight="1" thickBot="1" x14ac:dyDescent="0.3">
      <c r="B85" s="171"/>
      <c r="C85" s="172"/>
      <c r="D85" s="54" t="str">
        <f>IF(B85="","-",VLOOKUP(B85,Datos!$B$3:$C$25,2,FALSE))</f>
        <v>-</v>
      </c>
      <c r="E85" s="82"/>
      <c r="F85" s="82"/>
      <c r="G85" s="82"/>
      <c r="H85" s="83"/>
      <c r="I85" s="82"/>
      <c r="J85" s="82"/>
      <c r="K85" s="82"/>
      <c r="L85" s="82"/>
      <c r="M85" s="54">
        <f>ROUND((((IF(I85=Datos!$B$109,4,IF(I85=Datos!$B$110,3,IF(I85=Datos!$B$111,2,IF(I85=Datos!$B$112,1,0)))))+(IF(J85=Datos!$B$115,4,IF(J85=Datos!$B$116,3,IF(J85=Datos!$B$117,2,IF(J85=Datos!$B$118,1,0)))))+(IF(K85=Datos!$B$121,4,IF(K85=Datos!$B$122,3,IF(K85=Datos!$B$123,2,IF(K85=Datos!$B$124,1,0)))))+(IF(L85=Datos!$B$127,4,IF(L85=Datos!$B$128,3,IF(L85=Datos!$B$129,2,IF(L85=Datos!$B$130,1,0))))))/4),0)</f>
        <v>0</v>
      </c>
      <c r="N85" s="82"/>
      <c r="O85" s="82"/>
      <c r="P85" s="82"/>
      <c r="Q85" s="82"/>
      <c r="R85" s="54">
        <f>ROUND((((IF(N85=Datos!$B$109,4,IF(N85=Datos!$B$110,3,IF(N85=Datos!$B$111,2,IF(N85=Datos!$B$112,1,0)))))+(IF(O85=Datos!$B$115,4,IF(O85=Datos!$B$116,3,IF(O85=Datos!$B$117,2,IF(O85=Datos!$B$118,1,0)))))+(IF(P85=Datos!$B$121,4,IF(P85=Datos!$B$122,3,IF(P85=Datos!$B$123,2,IF(P85=Datos!$B$124,1,0)))))+(IF(Q85=Datos!$B$127,4,IF(Q85=Datos!$B$128,3,IF(Q85=Datos!$B$129,2,IF(Q85=Datos!$B$130,1,0))))))/4),0)</f>
        <v>0</v>
      </c>
      <c r="S85" s="82"/>
      <c r="T85" s="82"/>
      <c r="U85" s="82"/>
      <c r="V85" s="82"/>
      <c r="W85" s="54">
        <f>ROUND((((IF(S85=Datos!$B$109,4,IF(S85=Datos!$B$110,3,IF(S85=Datos!$B$111,2,IF(S85=Datos!$B$112,1,0)))))+(IF(T85=Datos!$B$115,4,IF(T85=Datos!$B$116,3,IF(T85=Datos!$B$117,2,IF(T85=Datos!$B$118,1,0)))))+(IF(U85=Datos!$B$121,4,IF(U85=Datos!$B$122,3,IF(U85=Datos!$B$123,2,IF(U85=Datos!$B$124,1,0)))))+(IF(V85=Datos!$B$127,4,IF(V85=Datos!$B$128,3,IF(V85=Datos!$B$129,2,IF(V85=Datos!$B$130,1,0))))))/4),0)</f>
        <v>0</v>
      </c>
      <c r="X85" s="54">
        <f>IF(H85=Datos!$B$102,5*(M85+R85+W85),IF(H85=Datos!$B$103,4*(M85+R85+W85),IF(H85=Datos!$B$104,3*(M85+R85+W85),IF(H85=Datos!$B$105,2*(M85+R85+W85),IF(H85=Datos!$B$106,1*(M85+R85+W85),0)))))</f>
        <v>0</v>
      </c>
      <c r="Y85" s="54" t="str">
        <f t="shared" si="2"/>
        <v>-</v>
      </c>
      <c r="Z85" s="55" t="str">
        <f t="shared" si="3"/>
        <v>-</v>
      </c>
    </row>
    <row r="86" spans="2:26" s="27" customFormat="1" ht="97.5" customHeight="1" thickBot="1" x14ac:dyDescent="0.3">
      <c r="B86" s="171"/>
      <c r="C86" s="172"/>
      <c r="D86" s="54" t="str">
        <f>IF(B86="","-",VLOOKUP(B86,Datos!$B$3:$C$25,2,FALSE))</f>
        <v>-</v>
      </c>
      <c r="E86" s="82"/>
      <c r="F86" s="82"/>
      <c r="G86" s="82"/>
      <c r="H86" s="83"/>
      <c r="I86" s="82"/>
      <c r="J86" s="82"/>
      <c r="K86" s="82"/>
      <c r="L86" s="82"/>
      <c r="M86" s="54">
        <f>ROUND((((IF(I86=Datos!$B$109,4,IF(I86=Datos!$B$110,3,IF(I86=Datos!$B$111,2,IF(I86=Datos!$B$112,1,0)))))+(IF(J86=Datos!$B$115,4,IF(J86=Datos!$B$116,3,IF(J86=Datos!$B$117,2,IF(J86=Datos!$B$118,1,0)))))+(IF(K86=Datos!$B$121,4,IF(K86=Datos!$B$122,3,IF(K86=Datos!$B$123,2,IF(K86=Datos!$B$124,1,0)))))+(IF(L86=Datos!$B$127,4,IF(L86=Datos!$B$128,3,IF(L86=Datos!$B$129,2,IF(L86=Datos!$B$130,1,0))))))/4),0)</f>
        <v>0</v>
      </c>
      <c r="N86" s="82"/>
      <c r="O86" s="82"/>
      <c r="P86" s="82"/>
      <c r="Q86" s="82"/>
      <c r="R86" s="54">
        <f>ROUND((((IF(N86=Datos!$B$109,4,IF(N86=Datos!$B$110,3,IF(N86=Datos!$B$111,2,IF(N86=Datos!$B$112,1,0)))))+(IF(O86=Datos!$B$115,4,IF(O86=Datos!$B$116,3,IF(O86=Datos!$B$117,2,IF(O86=Datos!$B$118,1,0)))))+(IF(P86=Datos!$B$121,4,IF(P86=Datos!$B$122,3,IF(P86=Datos!$B$123,2,IF(P86=Datos!$B$124,1,0)))))+(IF(Q86=Datos!$B$127,4,IF(Q86=Datos!$B$128,3,IF(Q86=Datos!$B$129,2,IF(Q86=Datos!$B$130,1,0))))))/4),0)</f>
        <v>0</v>
      </c>
      <c r="S86" s="82"/>
      <c r="T86" s="82"/>
      <c r="U86" s="82"/>
      <c r="V86" s="82"/>
      <c r="W86" s="54">
        <f>ROUND((((IF(S86=Datos!$B$109,4,IF(S86=Datos!$B$110,3,IF(S86=Datos!$B$111,2,IF(S86=Datos!$B$112,1,0)))))+(IF(T86=Datos!$B$115,4,IF(T86=Datos!$B$116,3,IF(T86=Datos!$B$117,2,IF(T86=Datos!$B$118,1,0)))))+(IF(U86=Datos!$B$121,4,IF(U86=Datos!$B$122,3,IF(U86=Datos!$B$123,2,IF(U86=Datos!$B$124,1,0)))))+(IF(V86=Datos!$B$127,4,IF(V86=Datos!$B$128,3,IF(V86=Datos!$B$129,2,IF(V86=Datos!$B$130,1,0))))))/4),0)</f>
        <v>0</v>
      </c>
      <c r="X86" s="54">
        <f>IF(H86=Datos!$B$102,5*(M86+R86+W86),IF(H86=Datos!$B$103,4*(M86+R86+W86),IF(H86=Datos!$B$104,3*(M86+R86+W86),IF(H86=Datos!$B$105,2*(M86+R86+W86),IF(H86=Datos!$B$106,1*(M86+R86+W86),0)))))</f>
        <v>0</v>
      </c>
      <c r="Y86" s="54" t="str">
        <f t="shared" si="2"/>
        <v>-</v>
      </c>
      <c r="Z86" s="55" t="str">
        <f t="shared" si="3"/>
        <v>-</v>
      </c>
    </row>
    <row r="87" spans="2:26" s="27" customFormat="1" ht="97.5" customHeight="1" thickBot="1" x14ac:dyDescent="0.3">
      <c r="B87" s="171"/>
      <c r="C87" s="172"/>
      <c r="D87" s="54" t="str">
        <f>IF(B87="","-",VLOOKUP(B87,Datos!$B$3:$C$25,2,FALSE))</f>
        <v>-</v>
      </c>
      <c r="E87" s="82"/>
      <c r="F87" s="82"/>
      <c r="G87" s="82"/>
      <c r="H87" s="83"/>
      <c r="I87" s="82"/>
      <c r="J87" s="82"/>
      <c r="K87" s="82"/>
      <c r="L87" s="82"/>
      <c r="M87" s="54">
        <f>ROUND((((IF(I87=Datos!$B$109,4,IF(I87=Datos!$B$110,3,IF(I87=Datos!$B$111,2,IF(I87=Datos!$B$112,1,0)))))+(IF(J87=Datos!$B$115,4,IF(J87=Datos!$B$116,3,IF(J87=Datos!$B$117,2,IF(J87=Datos!$B$118,1,0)))))+(IF(K87=Datos!$B$121,4,IF(K87=Datos!$B$122,3,IF(K87=Datos!$B$123,2,IF(K87=Datos!$B$124,1,0)))))+(IF(L87=Datos!$B$127,4,IF(L87=Datos!$B$128,3,IF(L87=Datos!$B$129,2,IF(L87=Datos!$B$130,1,0))))))/4),0)</f>
        <v>0</v>
      </c>
      <c r="N87" s="82"/>
      <c r="O87" s="82"/>
      <c r="P87" s="82"/>
      <c r="Q87" s="82"/>
      <c r="R87" s="54">
        <f>ROUND((((IF(N87=Datos!$B$109,4,IF(N87=Datos!$B$110,3,IF(N87=Datos!$B$111,2,IF(N87=Datos!$B$112,1,0)))))+(IF(O87=Datos!$B$115,4,IF(O87=Datos!$B$116,3,IF(O87=Datos!$B$117,2,IF(O87=Datos!$B$118,1,0)))))+(IF(P87=Datos!$B$121,4,IF(P87=Datos!$B$122,3,IF(P87=Datos!$B$123,2,IF(P87=Datos!$B$124,1,0)))))+(IF(Q87=Datos!$B$127,4,IF(Q87=Datos!$B$128,3,IF(Q87=Datos!$B$129,2,IF(Q87=Datos!$B$130,1,0))))))/4),0)</f>
        <v>0</v>
      </c>
      <c r="S87" s="82"/>
      <c r="T87" s="82"/>
      <c r="U87" s="82"/>
      <c r="V87" s="82"/>
      <c r="W87" s="54">
        <f>ROUND((((IF(S87=Datos!$B$109,4,IF(S87=Datos!$B$110,3,IF(S87=Datos!$B$111,2,IF(S87=Datos!$B$112,1,0)))))+(IF(T87=Datos!$B$115,4,IF(T87=Datos!$B$116,3,IF(T87=Datos!$B$117,2,IF(T87=Datos!$B$118,1,0)))))+(IF(U87=Datos!$B$121,4,IF(U87=Datos!$B$122,3,IF(U87=Datos!$B$123,2,IF(U87=Datos!$B$124,1,0)))))+(IF(V87=Datos!$B$127,4,IF(V87=Datos!$B$128,3,IF(V87=Datos!$B$129,2,IF(V87=Datos!$B$130,1,0))))))/4),0)</f>
        <v>0</v>
      </c>
      <c r="X87" s="54">
        <f>IF(H87=Datos!$B$102,5*(M87+R87+W87),IF(H87=Datos!$B$103,4*(M87+R87+W87),IF(H87=Datos!$B$104,3*(M87+R87+W87),IF(H87=Datos!$B$105,2*(M87+R87+W87),IF(H87=Datos!$B$106,1*(M87+R87+W87),0)))))</f>
        <v>0</v>
      </c>
      <c r="Y87" s="54" t="str">
        <f t="shared" si="2"/>
        <v>-</v>
      </c>
      <c r="Z87" s="55" t="str">
        <f t="shared" si="3"/>
        <v>-</v>
      </c>
    </row>
    <row r="88" spans="2:26" s="27" customFormat="1" ht="97.5" customHeight="1" thickBot="1" x14ac:dyDescent="0.3">
      <c r="B88" s="171"/>
      <c r="C88" s="172"/>
      <c r="D88" s="54" t="str">
        <f>IF(B88="","-",VLOOKUP(B88,Datos!$B$3:$C$25,2,FALSE))</f>
        <v>-</v>
      </c>
      <c r="E88" s="82"/>
      <c r="F88" s="82"/>
      <c r="G88" s="82"/>
      <c r="H88" s="83"/>
      <c r="I88" s="82"/>
      <c r="J88" s="82"/>
      <c r="K88" s="82"/>
      <c r="L88" s="82"/>
      <c r="M88" s="54">
        <f>ROUND((((IF(I88=Datos!$B$109,4,IF(I88=Datos!$B$110,3,IF(I88=Datos!$B$111,2,IF(I88=Datos!$B$112,1,0)))))+(IF(J88=Datos!$B$115,4,IF(J88=Datos!$B$116,3,IF(J88=Datos!$B$117,2,IF(J88=Datos!$B$118,1,0)))))+(IF(K88=Datos!$B$121,4,IF(K88=Datos!$B$122,3,IF(K88=Datos!$B$123,2,IF(K88=Datos!$B$124,1,0)))))+(IF(L88=Datos!$B$127,4,IF(L88=Datos!$B$128,3,IF(L88=Datos!$B$129,2,IF(L88=Datos!$B$130,1,0))))))/4),0)</f>
        <v>0</v>
      </c>
      <c r="N88" s="82"/>
      <c r="O88" s="82"/>
      <c r="P88" s="82"/>
      <c r="Q88" s="82"/>
      <c r="R88" s="54">
        <f>ROUND((((IF(N88=Datos!$B$109,4,IF(N88=Datos!$B$110,3,IF(N88=Datos!$B$111,2,IF(N88=Datos!$B$112,1,0)))))+(IF(O88=Datos!$B$115,4,IF(O88=Datos!$B$116,3,IF(O88=Datos!$B$117,2,IF(O88=Datos!$B$118,1,0)))))+(IF(P88=Datos!$B$121,4,IF(P88=Datos!$B$122,3,IF(P88=Datos!$B$123,2,IF(P88=Datos!$B$124,1,0)))))+(IF(Q88=Datos!$B$127,4,IF(Q88=Datos!$B$128,3,IF(Q88=Datos!$B$129,2,IF(Q88=Datos!$B$130,1,0))))))/4),0)</f>
        <v>0</v>
      </c>
      <c r="S88" s="82"/>
      <c r="T88" s="82"/>
      <c r="U88" s="82"/>
      <c r="V88" s="82"/>
      <c r="W88" s="54">
        <f>ROUND((((IF(S88=Datos!$B$109,4,IF(S88=Datos!$B$110,3,IF(S88=Datos!$B$111,2,IF(S88=Datos!$B$112,1,0)))))+(IF(T88=Datos!$B$115,4,IF(T88=Datos!$B$116,3,IF(T88=Datos!$B$117,2,IF(T88=Datos!$B$118,1,0)))))+(IF(U88=Datos!$B$121,4,IF(U88=Datos!$B$122,3,IF(U88=Datos!$B$123,2,IF(U88=Datos!$B$124,1,0)))))+(IF(V88=Datos!$B$127,4,IF(V88=Datos!$B$128,3,IF(V88=Datos!$B$129,2,IF(V88=Datos!$B$130,1,0))))))/4),0)</f>
        <v>0</v>
      </c>
      <c r="X88" s="54">
        <f>IF(H88=Datos!$B$102,5*(M88+R88+W88),IF(H88=Datos!$B$103,4*(M88+R88+W88),IF(H88=Datos!$B$104,3*(M88+R88+W88),IF(H88=Datos!$B$105,2*(M88+R88+W88),IF(H88=Datos!$B$106,1*(M88+R88+W88),0)))))</f>
        <v>0</v>
      </c>
      <c r="Y88" s="54" t="str">
        <f t="shared" si="2"/>
        <v>-</v>
      </c>
      <c r="Z88" s="55" t="str">
        <f t="shared" si="3"/>
        <v>-</v>
      </c>
    </row>
    <row r="89" spans="2:26" s="27" customFormat="1" ht="97.5" customHeight="1" thickBot="1" x14ac:dyDescent="0.3">
      <c r="B89" s="171"/>
      <c r="C89" s="172"/>
      <c r="D89" s="54" t="str">
        <f>IF(B89="","-",VLOOKUP(B89,Datos!$B$3:$C$25,2,FALSE))</f>
        <v>-</v>
      </c>
      <c r="E89" s="82"/>
      <c r="F89" s="82"/>
      <c r="G89" s="82"/>
      <c r="H89" s="83"/>
      <c r="I89" s="82"/>
      <c r="J89" s="82"/>
      <c r="K89" s="82"/>
      <c r="L89" s="82"/>
      <c r="M89" s="54">
        <f>ROUND((((IF(I89=Datos!$B$109,4,IF(I89=Datos!$B$110,3,IF(I89=Datos!$B$111,2,IF(I89=Datos!$B$112,1,0)))))+(IF(J89=Datos!$B$115,4,IF(J89=Datos!$B$116,3,IF(J89=Datos!$B$117,2,IF(J89=Datos!$B$118,1,0)))))+(IF(K89=Datos!$B$121,4,IF(K89=Datos!$B$122,3,IF(K89=Datos!$B$123,2,IF(K89=Datos!$B$124,1,0)))))+(IF(L89=Datos!$B$127,4,IF(L89=Datos!$B$128,3,IF(L89=Datos!$B$129,2,IF(L89=Datos!$B$130,1,0))))))/4),0)</f>
        <v>0</v>
      </c>
      <c r="N89" s="82"/>
      <c r="O89" s="82"/>
      <c r="P89" s="82"/>
      <c r="Q89" s="82"/>
      <c r="R89" s="54">
        <f>ROUND((((IF(N89=Datos!$B$109,4,IF(N89=Datos!$B$110,3,IF(N89=Datos!$B$111,2,IF(N89=Datos!$B$112,1,0)))))+(IF(O89=Datos!$B$115,4,IF(O89=Datos!$B$116,3,IF(O89=Datos!$B$117,2,IF(O89=Datos!$B$118,1,0)))))+(IF(P89=Datos!$B$121,4,IF(P89=Datos!$B$122,3,IF(P89=Datos!$B$123,2,IF(P89=Datos!$B$124,1,0)))))+(IF(Q89=Datos!$B$127,4,IF(Q89=Datos!$B$128,3,IF(Q89=Datos!$B$129,2,IF(Q89=Datos!$B$130,1,0))))))/4),0)</f>
        <v>0</v>
      </c>
      <c r="S89" s="82"/>
      <c r="T89" s="82"/>
      <c r="U89" s="82"/>
      <c r="V89" s="82"/>
      <c r="W89" s="54">
        <f>ROUND((((IF(S89=Datos!$B$109,4,IF(S89=Datos!$B$110,3,IF(S89=Datos!$B$111,2,IF(S89=Datos!$B$112,1,0)))))+(IF(T89=Datos!$B$115,4,IF(T89=Datos!$B$116,3,IF(T89=Datos!$B$117,2,IF(T89=Datos!$B$118,1,0)))))+(IF(U89=Datos!$B$121,4,IF(U89=Datos!$B$122,3,IF(U89=Datos!$B$123,2,IF(U89=Datos!$B$124,1,0)))))+(IF(V89=Datos!$B$127,4,IF(V89=Datos!$B$128,3,IF(V89=Datos!$B$129,2,IF(V89=Datos!$B$130,1,0))))))/4),0)</f>
        <v>0</v>
      </c>
      <c r="X89" s="54">
        <f>IF(H89=Datos!$B$102,5*(M89+R89+W89),IF(H89=Datos!$B$103,4*(M89+R89+W89),IF(H89=Datos!$B$104,3*(M89+R89+W89),IF(H89=Datos!$B$105,2*(M89+R89+W89),IF(H89=Datos!$B$106,1*(M89+R89+W89),0)))))</f>
        <v>0</v>
      </c>
      <c r="Y89" s="54" t="str">
        <f t="shared" si="2"/>
        <v>-</v>
      </c>
      <c r="Z89" s="55" t="str">
        <f t="shared" si="3"/>
        <v>-</v>
      </c>
    </row>
    <row r="90" spans="2:26" s="27" customFormat="1" ht="97.5" customHeight="1" thickBot="1" x14ac:dyDescent="0.3">
      <c r="B90" s="171"/>
      <c r="C90" s="172"/>
      <c r="D90" s="54" t="str">
        <f>IF(B90="","-",VLOOKUP(B90,Datos!$B$3:$C$25,2,FALSE))</f>
        <v>-</v>
      </c>
      <c r="E90" s="82"/>
      <c r="F90" s="82"/>
      <c r="G90" s="82"/>
      <c r="H90" s="83"/>
      <c r="I90" s="82"/>
      <c r="J90" s="82"/>
      <c r="K90" s="82"/>
      <c r="L90" s="82"/>
      <c r="M90" s="54">
        <f>ROUND((((IF(I90=Datos!$B$109,4,IF(I90=Datos!$B$110,3,IF(I90=Datos!$B$111,2,IF(I90=Datos!$B$112,1,0)))))+(IF(J90=Datos!$B$115,4,IF(J90=Datos!$B$116,3,IF(J90=Datos!$B$117,2,IF(J90=Datos!$B$118,1,0)))))+(IF(K90=Datos!$B$121,4,IF(K90=Datos!$B$122,3,IF(K90=Datos!$B$123,2,IF(K90=Datos!$B$124,1,0)))))+(IF(L90=Datos!$B$127,4,IF(L90=Datos!$B$128,3,IF(L90=Datos!$B$129,2,IF(L90=Datos!$B$130,1,0))))))/4),0)</f>
        <v>0</v>
      </c>
      <c r="N90" s="82"/>
      <c r="O90" s="82"/>
      <c r="P90" s="82"/>
      <c r="Q90" s="82"/>
      <c r="R90" s="54">
        <f>ROUND((((IF(N90=Datos!$B$109,4,IF(N90=Datos!$B$110,3,IF(N90=Datos!$B$111,2,IF(N90=Datos!$B$112,1,0)))))+(IF(O90=Datos!$B$115,4,IF(O90=Datos!$B$116,3,IF(O90=Datos!$B$117,2,IF(O90=Datos!$B$118,1,0)))))+(IF(P90=Datos!$B$121,4,IF(P90=Datos!$B$122,3,IF(P90=Datos!$B$123,2,IF(P90=Datos!$B$124,1,0)))))+(IF(Q90=Datos!$B$127,4,IF(Q90=Datos!$B$128,3,IF(Q90=Datos!$B$129,2,IF(Q90=Datos!$B$130,1,0))))))/4),0)</f>
        <v>0</v>
      </c>
      <c r="S90" s="82"/>
      <c r="T90" s="82"/>
      <c r="U90" s="82"/>
      <c r="V90" s="82"/>
      <c r="W90" s="54">
        <f>ROUND((((IF(S90=Datos!$B$109,4,IF(S90=Datos!$B$110,3,IF(S90=Datos!$B$111,2,IF(S90=Datos!$B$112,1,0)))))+(IF(T90=Datos!$B$115,4,IF(T90=Datos!$B$116,3,IF(T90=Datos!$B$117,2,IF(T90=Datos!$B$118,1,0)))))+(IF(U90=Datos!$B$121,4,IF(U90=Datos!$B$122,3,IF(U90=Datos!$B$123,2,IF(U90=Datos!$B$124,1,0)))))+(IF(V90=Datos!$B$127,4,IF(V90=Datos!$B$128,3,IF(V90=Datos!$B$129,2,IF(V90=Datos!$B$130,1,0))))))/4),0)</f>
        <v>0</v>
      </c>
      <c r="X90" s="54">
        <f>IF(H90=Datos!$B$102,5*(M90+R90+W90),IF(H90=Datos!$B$103,4*(M90+R90+W90),IF(H90=Datos!$B$104,3*(M90+R90+W90),IF(H90=Datos!$B$105,2*(M90+R90+W90),IF(H90=Datos!$B$106,1*(M90+R90+W90),0)))))</f>
        <v>0</v>
      </c>
      <c r="Y90" s="54" t="str">
        <f t="shared" si="2"/>
        <v>-</v>
      </c>
      <c r="Z90" s="55" t="str">
        <f t="shared" si="3"/>
        <v>-</v>
      </c>
    </row>
    <row r="91" spans="2:26" s="27" customFormat="1" ht="97.5" customHeight="1" thickBot="1" x14ac:dyDescent="0.3">
      <c r="B91" s="171"/>
      <c r="C91" s="172"/>
      <c r="D91" s="54" t="str">
        <f>IF(B91="","-",VLOOKUP(B91,Datos!$B$3:$C$25,2,FALSE))</f>
        <v>-</v>
      </c>
      <c r="E91" s="82"/>
      <c r="F91" s="82"/>
      <c r="G91" s="82"/>
      <c r="H91" s="83"/>
      <c r="I91" s="82"/>
      <c r="J91" s="82"/>
      <c r="K91" s="82"/>
      <c r="L91" s="82"/>
      <c r="M91" s="54">
        <f>ROUND((((IF(I91=Datos!$B$109,4,IF(I91=Datos!$B$110,3,IF(I91=Datos!$B$111,2,IF(I91=Datos!$B$112,1,0)))))+(IF(J91=Datos!$B$115,4,IF(J91=Datos!$B$116,3,IF(J91=Datos!$B$117,2,IF(J91=Datos!$B$118,1,0)))))+(IF(K91=Datos!$B$121,4,IF(K91=Datos!$B$122,3,IF(K91=Datos!$B$123,2,IF(K91=Datos!$B$124,1,0)))))+(IF(L91=Datos!$B$127,4,IF(L91=Datos!$B$128,3,IF(L91=Datos!$B$129,2,IF(L91=Datos!$B$130,1,0))))))/4),0)</f>
        <v>0</v>
      </c>
      <c r="N91" s="82"/>
      <c r="O91" s="82"/>
      <c r="P91" s="82"/>
      <c r="Q91" s="82"/>
      <c r="R91" s="54">
        <f>ROUND((((IF(N91=Datos!$B$109,4,IF(N91=Datos!$B$110,3,IF(N91=Datos!$B$111,2,IF(N91=Datos!$B$112,1,0)))))+(IF(O91=Datos!$B$115,4,IF(O91=Datos!$B$116,3,IF(O91=Datos!$B$117,2,IF(O91=Datos!$B$118,1,0)))))+(IF(P91=Datos!$B$121,4,IF(P91=Datos!$B$122,3,IF(P91=Datos!$B$123,2,IF(P91=Datos!$B$124,1,0)))))+(IF(Q91=Datos!$B$127,4,IF(Q91=Datos!$B$128,3,IF(Q91=Datos!$B$129,2,IF(Q91=Datos!$B$130,1,0))))))/4),0)</f>
        <v>0</v>
      </c>
      <c r="S91" s="82"/>
      <c r="T91" s="82"/>
      <c r="U91" s="82"/>
      <c r="V91" s="82"/>
      <c r="W91" s="54">
        <f>ROUND((((IF(S91=Datos!$B$109,4,IF(S91=Datos!$B$110,3,IF(S91=Datos!$B$111,2,IF(S91=Datos!$B$112,1,0)))))+(IF(T91=Datos!$B$115,4,IF(T91=Datos!$B$116,3,IF(T91=Datos!$B$117,2,IF(T91=Datos!$B$118,1,0)))))+(IF(U91=Datos!$B$121,4,IF(U91=Datos!$B$122,3,IF(U91=Datos!$B$123,2,IF(U91=Datos!$B$124,1,0)))))+(IF(V91=Datos!$B$127,4,IF(V91=Datos!$B$128,3,IF(V91=Datos!$B$129,2,IF(V91=Datos!$B$130,1,0))))))/4),0)</f>
        <v>0</v>
      </c>
      <c r="X91" s="54">
        <f>IF(H91=Datos!$B$102,5*(M91+R91+W91),IF(H91=Datos!$B$103,4*(M91+R91+W91),IF(H91=Datos!$B$104,3*(M91+R91+W91),IF(H91=Datos!$B$105,2*(M91+R91+W91),IF(H91=Datos!$B$106,1*(M91+R91+W91),0)))))</f>
        <v>0</v>
      </c>
      <c r="Y91" s="54" t="str">
        <f t="shared" si="2"/>
        <v>-</v>
      </c>
      <c r="Z91" s="55" t="str">
        <f t="shared" si="3"/>
        <v>-</v>
      </c>
    </row>
    <row r="92" spans="2:26" s="27" customFormat="1" ht="97.5" customHeight="1" thickBot="1" x14ac:dyDescent="0.3">
      <c r="B92" s="171"/>
      <c r="C92" s="172"/>
      <c r="D92" s="54" t="str">
        <f>IF(B92="","-",VLOOKUP(B92,Datos!$B$3:$C$25,2,FALSE))</f>
        <v>-</v>
      </c>
      <c r="E92" s="82"/>
      <c r="F92" s="82"/>
      <c r="G92" s="82"/>
      <c r="H92" s="83"/>
      <c r="I92" s="82"/>
      <c r="J92" s="82"/>
      <c r="K92" s="82"/>
      <c r="L92" s="82"/>
      <c r="M92" s="54">
        <f>ROUND((((IF(I92=Datos!$B$109,4,IF(I92=Datos!$B$110,3,IF(I92=Datos!$B$111,2,IF(I92=Datos!$B$112,1,0)))))+(IF(J92=Datos!$B$115,4,IF(J92=Datos!$B$116,3,IF(J92=Datos!$B$117,2,IF(J92=Datos!$B$118,1,0)))))+(IF(K92=Datos!$B$121,4,IF(K92=Datos!$B$122,3,IF(K92=Datos!$B$123,2,IF(K92=Datos!$B$124,1,0)))))+(IF(L92=Datos!$B$127,4,IF(L92=Datos!$B$128,3,IF(L92=Datos!$B$129,2,IF(L92=Datos!$B$130,1,0))))))/4),0)</f>
        <v>0</v>
      </c>
      <c r="N92" s="82"/>
      <c r="O92" s="82"/>
      <c r="P92" s="82"/>
      <c r="Q92" s="82"/>
      <c r="R92" s="54">
        <f>ROUND((((IF(N92=Datos!$B$109,4,IF(N92=Datos!$B$110,3,IF(N92=Datos!$B$111,2,IF(N92=Datos!$B$112,1,0)))))+(IF(O92=Datos!$B$115,4,IF(O92=Datos!$B$116,3,IF(O92=Datos!$B$117,2,IF(O92=Datos!$B$118,1,0)))))+(IF(P92=Datos!$B$121,4,IF(P92=Datos!$B$122,3,IF(P92=Datos!$B$123,2,IF(P92=Datos!$B$124,1,0)))))+(IF(Q92=Datos!$B$127,4,IF(Q92=Datos!$B$128,3,IF(Q92=Datos!$B$129,2,IF(Q92=Datos!$B$130,1,0))))))/4),0)</f>
        <v>0</v>
      </c>
      <c r="S92" s="82"/>
      <c r="T92" s="82"/>
      <c r="U92" s="82"/>
      <c r="V92" s="82"/>
      <c r="W92" s="54">
        <f>ROUND((((IF(S92=Datos!$B$109,4,IF(S92=Datos!$B$110,3,IF(S92=Datos!$B$111,2,IF(S92=Datos!$B$112,1,0)))))+(IF(T92=Datos!$B$115,4,IF(T92=Datos!$B$116,3,IF(T92=Datos!$B$117,2,IF(T92=Datos!$B$118,1,0)))))+(IF(U92=Datos!$B$121,4,IF(U92=Datos!$B$122,3,IF(U92=Datos!$B$123,2,IF(U92=Datos!$B$124,1,0)))))+(IF(V92=Datos!$B$127,4,IF(V92=Datos!$B$128,3,IF(V92=Datos!$B$129,2,IF(V92=Datos!$B$130,1,0))))))/4),0)</f>
        <v>0</v>
      </c>
      <c r="X92" s="54">
        <f>IF(H92=Datos!$B$102,5*(M92+R92+W92),IF(H92=Datos!$B$103,4*(M92+R92+W92),IF(H92=Datos!$B$104,3*(M92+R92+W92),IF(H92=Datos!$B$105,2*(M92+R92+W92),IF(H92=Datos!$B$106,1*(M92+R92+W92),0)))))</f>
        <v>0</v>
      </c>
      <c r="Y92" s="54" t="str">
        <f t="shared" si="2"/>
        <v>-</v>
      </c>
      <c r="Z92" s="55" t="str">
        <f t="shared" si="3"/>
        <v>-</v>
      </c>
    </row>
    <row r="93" spans="2:26" s="27" customFormat="1" ht="97.5" customHeight="1" thickBot="1" x14ac:dyDescent="0.3">
      <c r="B93" s="171"/>
      <c r="C93" s="172"/>
      <c r="D93" s="54" t="str">
        <f>IF(B93="","-",VLOOKUP(B93,Datos!$B$3:$C$25,2,FALSE))</f>
        <v>-</v>
      </c>
      <c r="E93" s="82"/>
      <c r="F93" s="82"/>
      <c r="G93" s="82"/>
      <c r="H93" s="83"/>
      <c r="I93" s="82"/>
      <c r="J93" s="82"/>
      <c r="K93" s="82"/>
      <c r="L93" s="82"/>
      <c r="M93" s="54">
        <f>ROUND((((IF(I93=Datos!$B$109,4,IF(I93=Datos!$B$110,3,IF(I93=Datos!$B$111,2,IF(I93=Datos!$B$112,1,0)))))+(IF(J93=Datos!$B$115,4,IF(J93=Datos!$B$116,3,IF(J93=Datos!$B$117,2,IF(J93=Datos!$B$118,1,0)))))+(IF(K93=Datos!$B$121,4,IF(K93=Datos!$B$122,3,IF(K93=Datos!$B$123,2,IF(K93=Datos!$B$124,1,0)))))+(IF(L93=Datos!$B$127,4,IF(L93=Datos!$B$128,3,IF(L93=Datos!$B$129,2,IF(L93=Datos!$B$130,1,0))))))/4),0)</f>
        <v>0</v>
      </c>
      <c r="N93" s="82"/>
      <c r="O93" s="82"/>
      <c r="P93" s="82"/>
      <c r="Q93" s="82"/>
      <c r="R93" s="54">
        <f>ROUND((((IF(N93=Datos!$B$109,4,IF(N93=Datos!$B$110,3,IF(N93=Datos!$B$111,2,IF(N93=Datos!$B$112,1,0)))))+(IF(O93=Datos!$B$115,4,IF(O93=Datos!$B$116,3,IF(O93=Datos!$B$117,2,IF(O93=Datos!$B$118,1,0)))))+(IF(P93=Datos!$B$121,4,IF(P93=Datos!$B$122,3,IF(P93=Datos!$B$123,2,IF(P93=Datos!$B$124,1,0)))))+(IF(Q93=Datos!$B$127,4,IF(Q93=Datos!$B$128,3,IF(Q93=Datos!$B$129,2,IF(Q93=Datos!$B$130,1,0))))))/4),0)</f>
        <v>0</v>
      </c>
      <c r="S93" s="82"/>
      <c r="T93" s="82"/>
      <c r="U93" s="82"/>
      <c r="V93" s="82"/>
      <c r="W93" s="54">
        <f>ROUND((((IF(S93=Datos!$B$109,4,IF(S93=Datos!$B$110,3,IF(S93=Datos!$B$111,2,IF(S93=Datos!$B$112,1,0)))))+(IF(T93=Datos!$B$115,4,IF(T93=Datos!$B$116,3,IF(T93=Datos!$B$117,2,IF(T93=Datos!$B$118,1,0)))))+(IF(U93=Datos!$B$121,4,IF(U93=Datos!$B$122,3,IF(U93=Datos!$B$123,2,IF(U93=Datos!$B$124,1,0)))))+(IF(V93=Datos!$B$127,4,IF(V93=Datos!$B$128,3,IF(V93=Datos!$B$129,2,IF(V93=Datos!$B$130,1,0))))))/4),0)</f>
        <v>0</v>
      </c>
      <c r="X93" s="54">
        <f>IF(H93=Datos!$B$102,5*(M93+R93+W93),IF(H93=Datos!$B$103,4*(M93+R93+W93),IF(H93=Datos!$B$104,3*(M93+R93+W93),IF(H93=Datos!$B$105,2*(M93+R93+W93),IF(H93=Datos!$B$106,1*(M93+R93+W93),0)))))</f>
        <v>0</v>
      </c>
      <c r="Y93" s="54" t="str">
        <f t="shared" si="2"/>
        <v>-</v>
      </c>
      <c r="Z93" s="55" t="str">
        <f t="shared" si="3"/>
        <v>-</v>
      </c>
    </row>
    <row r="94" spans="2:26" s="27" customFormat="1" ht="97.5" customHeight="1" thickBot="1" x14ac:dyDescent="0.3">
      <c r="B94" s="171"/>
      <c r="C94" s="172"/>
      <c r="D94" s="54" t="str">
        <f>IF(B94="","-",VLOOKUP(B94,Datos!$B$3:$C$25,2,FALSE))</f>
        <v>-</v>
      </c>
      <c r="E94" s="82"/>
      <c r="F94" s="82"/>
      <c r="G94" s="82"/>
      <c r="H94" s="83"/>
      <c r="I94" s="82"/>
      <c r="J94" s="82"/>
      <c r="K94" s="82"/>
      <c r="L94" s="82"/>
      <c r="M94" s="54">
        <f>ROUND((((IF(I94=Datos!$B$109,4,IF(I94=Datos!$B$110,3,IF(I94=Datos!$B$111,2,IF(I94=Datos!$B$112,1,0)))))+(IF(J94=Datos!$B$115,4,IF(J94=Datos!$B$116,3,IF(J94=Datos!$B$117,2,IF(J94=Datos!$B$118,1,0)))))+(IF(K94=Datos!$B$121,4,IF(K94=Datos!$B$122,3,IF(K94=Datos!$B$123,2,IF(K94=Datos!$B$124,1,0)))))+(IF(L94=Datos!$B$127,4,IF(L94=Datos!$B$128,3,IF(L94=Datos!$B$129,2,IF(L94=Datos!$B$130,1,0))))))/4),0)</f>
        <v>0</v>
      </c>
      <c r="N94" s="82"/>
      <c r="O94" s="82"/>
      <c r="P94" s="82"/>
      <c r="Q94" s="82"/>
      <c r="R94" s="54">
        <f>ROUND((((IF(N94=Datos!$B$109,4,IF(N94=Datos!$B$110,3,IF(N94=Datos!$B$111,2,IF(N94=Datos!$B$112,1,0)))))+(IF(O94=Datos!$B$115,4,IF(O94=Datos!$B$116,3,IF(O94=Datos!$B$117,2,IF(O94=Datos!$B$118,1,0)))))+(IF(P94=Datos!$B$121,4,IF(P94=Datos!$B$122,3,IF(P94=Datos!$B$123,2,IF(P94=Datos!$B$124,1,0)))))+(IF(Q94=Datos!$B$127,4,IF(Q94=Datos!$B$128,3,IF(Q94=Datos!$B$129,2,IF(Q94=Datos!$B$130,1,0))))))/4),0)</f>
        <v>0</v>
      </c>
      <c r="S94" s="82"/>
      <c r="T94" s="82"/>
      <c r="U94" s="82"/>
      <c r="V94" s="82"/>
      <c r="W94" s="54">
        <f>ROUND((((IF(S94=Datos!$B$109,4,IF(S94=Datos!$B$110,3,IF(S94=Datos!$B$111,2,IF(S94=Datos!$B$112,1,0)))))+(IF(T94=Datos!$B$115,4,IF(T94=Datos!$B$116,3,IF(T94=Datos!$B$117,2,IF(T94=Datos!$B$118,1,0)))))+(IF(U94=Datos!$B$121,4,IF(U94=Datos!$B$122,3,IF(U94=Datos!$B$123,2,IF(U94=Datos!$B$124,1,0)))))+(IF(V94=Datos!$B$127,4,IF(V94=Datos!$B$128,3,IF(V94=Datos!$B$129,2,IF(V94=Datos!$B$130,1,0))))))/4),0)</f>
        <v>0</v>
      </c>
      <c r="X94" s="54">
        <f>IF(H94=Datos!$B$102,5*(M94+R94+W94),IF(H94=Datos!$B$103,4*(M94+R94+W94),IF(H94=Datos!$B$104,3*(M94+R94+W94),IF(H94=Datos!$B$105,2*(M94+R94+W94),IF(H94=Datos!$B$106,1*(M94+R94+W94),0)))))</f>
        <v>0</v>
      </c>
      <c r="Y94" s="54" t="str">
        <f t="shared" si="2"/>
        <v>-</v>
      </c>
      <c r="Z94" s="55" t="str">
        <f t="shared" si="3"/>
        <v>-</v>
      </c>
    </row>
    <row r="95" spans="2:26" s="27" customFormat="1" ht="97.5" customHeight="1" thickBot="1" x14ac:dyDescent="0.3">
      <c r="B95" s="171"/>
      <c r="C95" s="172"/>
      <c r="D95" s="54" t="str">
        <f>IF(B95="","-",VLOOKUP(B95,Datos!$B$3:$C$25,2,FALSE))</f>
        <v>-</v>
      </c>
      <c r="E95" s="82"/>
      <c r="F95" s="82"/>
      <c r="G95" s="82"/>
      <c r="H95" s="83"/>
      <c r="I95" s="82"/>
      <c r="J95" s="82"/>
      <c r="K95" s="82"/>
      <c r="L95" s="82"/>
      <c r="M95" s="54">
        <f>ROUND((((IF(I95=Datos!$B$109,4,IF(I95=Datos!$B$110,3,IF(I95=Datos!$B$111,2,IF(I95=Datos!$B$112,1,0)))))+(IF(J95=Datos!$B$115,4,IF(J95=Datos!$B$116,3,IF(J95=Datos!$B$117,2,IF(J95=Datos!$B$118,1,0)))))+(IF(K95=Datos!$B$121,4,IF(K95=Datos!$B$122,3,IF(K95=Datos!$B$123,2,IF(K95=Datos!$B$124,1,0)))))+(IF(L95=Datos!$B$127,4,IF(L95=Datos!$B$128,3,IF(L95=Datos!$B$129,2,IF(L95=Datos!$B$130,1,0))))))/4),0)</f>
        <v>0</v>
      </c>
      <c r="N95" s="82"/>
      <c r="O95" s="82"/>
      <c r="P95" s="82"/>
      <c r="Q95" s="82"/>
      <c r="R95" s="54">
        <f>ROUND((((IF(N95=Datos!$B$109,4,IF(N95=Datos!$B$110,3,IF(N95=Datos!$B$111,2,IF(N95=Datos!$B$112,1,0)))))+(IF(O95=Datos!$B$115,4,IF(O95=Datos!$B$116,3,IF(O95=Datos!$B$117,2,IF(O95=Datos!$B$118,1,0)))))+(IF(P95=Datos!$B$121,4,IF(P95=Datos!$B$122,3,IF(P95=Datos!$B$123,2,IF(P95=Datos!$B$124,1,0)))))+(IF(Q95=Datos!$B$127,4,IF(Q95=Datos!$B$128,3,IF(Q95=Datos!$B$129,2,IF(Q95=Datos!$B$130,1,0))))))/4),0)</f>
        <v>0</v>
      </c>
      <c r="S95" s="82"/>
      <c r="T95" s="82"/>
      <c r="U95" s="82"/>
      <c r="V95" s="82"/>
      <c r="W95" s="54">
        <f>ROUND((((IF(S95=Datos!$B$109,4,IF(S95=Datos!$B$110,3,IF(S95=Datos!$B$111,2,IF(S95=Datos!$B$112,1,0)))))+(IF(T95=Datos!$B$115,4,IF(T95=Datos!$B$116,3,IF(T95=Datos!$B$117,2,IF(T95=Datos!$B$118,1,0)))))+(IF(U95=Datos!$B$121,4,IF(U95=Datos!$B$122,3,IF(U95=Datos!$B$123,2,IF(U95=Datos!$B$124,1,0)))))+(IF(V95=Datos!$B$127,4,IF(V95=Datos!$B$128,3,IF(V95=Datos!$B$129,2,IF(V95=Datos!$B$130,1,0))))))/4),0)</f>
        <v>0</v>
      </c>
      <c r="X95" s="54">
        <f>IF(H95=Datos!$B$102,5*(M95+R95+W95),IF(H95=Datos!$B$103,4*(M95+R95+W95),IF(H95=Datos!$B$104,3*(M95+R95+W95),IF(H95=Datos!$B$105,2*(M95+R95+W95),IF(H95=Datos!$B$106,1*(M95+R95+W95),0)))))</f>
        <v>0</v>
      </c>
      <c r="Y95" s="54" t="str">
        <f t="shared" si="2"/>
        <v>-</v>
      </c>
      <c r="Z95" s="55" t="str">
        <f t="shared" si="3"/>
        <v>-</v>
      </c>
    </row>
    <row r="96" spans="2:26" s="27" customFormat="1" ht="97.5" customHeight="1" thickBot="1" x14ac:dyDescent="0.3">
      <c r="B96" s="171"/>
      <c r="C96" s="172"/>
      <c r="D96" s="54" t="str">
        <f>IF(B96="","-",VLOOKUP(B96,Datos!$B$3:$C$25,2,FALSE))</f>
        <v>-</v>
      </c>
      <c r="E96" s="82"/>
      <c r="F96" s="82"/>
      <c r="G96" s="82"/>
      <c r="H96" s="83"/>
      <c r="I96" s="82"/>
      <c r="J96" s="82"/>
      <c r="K96" s="82"/>
      <c r="L96" s="82"/>
      <c r="M96" s="54">
        <f>ROUND((((IF(I96=Datos!$B$109,4,IF(I96=Datos!$B$110,3,IF(I96=Datos!$B$111,2,IF(I96=Datos!$B$112,1,0)))))+(IF(J96=Datos!$B$115,4,IF(J96=Datos!$B$116,3,IF(J96=Datos!$B$117,2,IF(J96=Datos!$B$118,1,0)))))+(IF(K96=Datos!$B$121,4,IF(K96=Datos!$B$122,3,IF(K96=Datos!$B$123,2,IF(K96=Datos!$B$124,1,0)))))+(IF(L96=Datos!$B$127,4,IF(L96=Datos!$B$128,3,IF(L96=Datos!$B$129,2,IF(L96=Datos!$B$130,1,0))))))/4),0)</f>
        <v>0</v>
      </c>
      <c r="N96" s="82"/>
      <c r="O96" s="82"/>
      <c r="P96" s="82"/>
      <c r="Q96" s="82"/>
      <c r="R96" s="54">
        <f>ROUND((((IF(N96=Datos!$B$109,4,IF(N96=Datos!$B$110,3,IF(N96=Datos!$B$111,2,IF(N96=Datos!$B$112,1,0)))))+(IF(O96=Datos!$B$115,4,IF(O96=Datos!$B$116,3,IF(O96=Datos!$B$117,2,IF(O96=Datos!$B$118,1,0)))))+(IF(P96=Datos!$B$121,4,IF(P96=Datos!$B$122,3,IF(P96=Datos!$B$123,2,IF(P96=Datos!$B$124,1,0)))))+(IF(Q96=Datos!$B$127,4,IF(Q96=Datos!$B$128,3,IF(Q96=Datos!$B$129,2,IF(Q96=Datos!$B$130,1,0))))))/4),0)</f>
        <v>0</v>
      </c>
      <c r="S96" s="82"/>
      <c r="T96" s="82"/>
      <c r="U96" s="82"/>
      <c r="V96" s="82"/>
      <c r="W96" s="54">
        <f>ROUND((((IF(S96=Datos!$B$109,4,IF(S96=Datos!$B$110,3,IF(S96=Datos!$B$111,2,IF(S96=Datos!$B$112,1,0)))))+(IF(T96=Datos!$B$115,4,IF(T96=Datos!$B$116,3,IF(T96=Datos!$B$117,2,IF(T96=Datos!$B$118,1,0)))))+(IF(U96=Datos!$B$121,4,IF(U96=Datos!$B$122,3,IF(U96=Datos!$B$123,2,IF(U96=Datos!$B$124,1,0)))))+(IF(V96=Datos!$B$127,4,IF(V96=Datos!$B$128,3,IF(V96=Datos!$B$129,2,IF(V96=Datos!$B$130,1,0))))))/4),0)</f>
        <v>0</v>
      </c>
      <c r="X96" s="54">
        <f>IF(H96=Datos!$B$102,5*(M96+R96+W96),IF(H96=Datos!$B$103,4*(M96+R96+W96),IF(H96=Datos!$B$104,3*(M96+R96+W96),IF(H96=Datos!$B$105,2*(M96+R96+W96),IF(H96=Datos!$B$106,1*(M96+R96+W96),0)))))</f>
        <v>0</v>
      </c>
      <c r="Y96" s="54" t="str">
        <f t="shared" si="2"/>
        <v>-</v>
      </c>
      <c r="Z96" s="55" t="str">
        <f t="shared" si="3"/>
        <v>-</v>
      </c>
    </row>
    <row r="97" spans="2:26" s="27" customFormat="1" ht="97.5" customHeight="1" thickBot="1" x14ac:dyDescent="0.3">
      <c r="B97" s="171"/>
      <c r="C97" s="172"/>
      <c r="D97" s="54" t="str">
        <f>IF(B97="","-",VLOOKUP(B97,Datos!$B$3:$C$25,2,FALSE))</f>
        <v>-</v>
      </c>
      <c r="E97" s="82"/>
      <c r="F97" s="82"/>
      <c r="G97" s="82"/>
      <c r="H97" s="83"/>
      <c r="I97" s="82"/>
      <c r="J97" s="82"/>
      <c r="K97" s="82"/>
      <c r="L97" s="82"/>
      <c r="M97" s="54">
        <f>ROUND((((IF(I97=Datos!$B$109,4,IF(I97=Datos!$B$110,3,IF(I97=Datos!$B$111,2,IF(I97=Datos!$B$112,1,0)))))+(IF(J97=Datos!$B$115,4,IF(J97=Datos!$B$116,3,IF(J97=Datos!$B$117,2,IF(J97=Datos!$B$118,1,0)))))+(IF(K97=Datos!$B$121,4,IF(K97=Datos!$B$122,3,IF(K97=Datos!$B$123,2,IF(K97=Datos!$B$124,1,0)))))+(IF(L97=Datos!$B$127,4,IF(L97=Datos!$B$128,3,IF(L97=Datos!$B$129,2,IF(L97=Datos!$B$130,1,0))))))/4),0)</f>
        <v>0</v>
      </c>
      <c r="N97" s="82"/>
      <c r="O97" s="82"/>
      <c r="P97" s="82"/>
      <c r="Q97" s="82"/>
      <c r="R97" s="54">
        <f>ROUND((((IF(N97=Datos!$B$109,4,IF(N97=Datos!$B$110,3,IF(N97=Datos!$B$111,2,IF(N97=Datos!$B$112,1,0)))))+(IF(O97=Datos!$B$115,4,IF(O97=Datos!$B$116,3,IF(O97=Datos!$B$117,2,IF(O97=Datos!$B$118,1,0)))))+(IF(P97=Datos!$B$121,4,IF(P97=Datos!$B$122,3,IF(P97=Datos!$B$123,2,IF(P97=Datos!$B$124,1,0)))))+(IF(Q97=Datos!$B$127,4,IF(Q97=Datos!$B$128,3,IF(Q97=Datos!$B$129,2,IF(Q97=Datos!$B$130,1,0))))))/4),0)</f>
        <v>0</v>
      </c>
      <c r="S97" s="82"/>
      <c r="T97" s="82"/>
      <c r="U97" s="82"/>
      <c r="V97" s="82"/>
      <c r="W97" s="54">
        <f>ROUND((((IF(S97=Datos!$B$109,4,IF(S97=Datos!$B$110,3,IF(S97=Datos!$B$111,2,IF(S97=Datos!$B$112,1,0)))))+(IF(T97=Datos!$B$115,4,IF(T97=Datos!$B$116,3,IF(T97=Datos!$B$117,2,IF(T97=Datos!$B$118,1,0)))))+(IF(U97=Datos!$B$121,4,IF(U97=Datos!$B$122,3,IF(U97=Datos!$B$123,2,IF(U97=Datos!$B$124,1,0)))))+(IF(V97=Datos!$B$127,4,IF(V97=Datos!$B$128,3,IF(V97=Datos!$B$129,2,IF(V97=Datos!$B$130,1,0))))))/4),0)</f>
        <v>0</v>
      </c>
      <c r="X97" s="54">
        <f>IF(H97=Datos!$B$102,5*(M97+R97+W97),IF(H97=Datos!$B$103,4*(M97+R97+W97),IF(H97=Datos!$B$104,3*(M97+R97+W97),IF(H97=Datos!$B$105,2*(M97+R97+W97),IF(H97=Datos!$B$106,1*(M97+R97+W97),0)))))</f>
        <v>0</v>
      </c>
      <c r="Y97" s="54" t="str">
        <f t="shared" si="2"/>
        <v>-</v>
      </c>
      <c r="Z97" s="55" t="str">
        <f t="shared" si="3"/>
        <v>-</v>
      </c>
    </row>
    <row r="98" spans="2:26" s="27" customFormat="1" ht="97.5" customHeight="1" thickBot="1" x14ac:dyDescent="0.3">
      <c r="B98" s="171"/>
      <c r="C98" s="172"/>
      <c r="D98" s="54" t="str">
        <f>IF(B98="","-",VLOOKUP(B98,Datos!$B$3:$C$25,2,FALSE))</f>
        <v>-</v>
      </c>
      <c r="E98" s="82"/>
      <c r="F98" s="82"/>
      <c r="G98" s="82"/>
      <c r="H98" s="83"/>
      <c r="I98" s="82"/>
      <c r="J98" s="82"/>
      <c r="K98" s="82"/>
      <c r="L98" s="82"/>
      <c r="M98" s="54">
        <f>ROUND((((IF(I98=Datos!$B$109,4,IF(I98=Datos!$B$110,3,IF(I98=Datos!$B$111,2,IF(I98=Datos!$B$112,1,0)))))+(IF(J98=Datos!$B$115,4,IF(J98=Datos!$B$116,3,IF(J98=Datos!$B$117,2,IF(J98=Datos!$B$118,1,0)))))+(IF(K98=Datos!$B$121,4,IF(K98=Datos!$B$122,3,IF(K98=Datos!$B$123,2,IF(K98=Datos!$B$124,1,0)))))+(IF(L98=Datos!$B$127,4,IF(L98=Datos!$B$128,3,IF(L98=Datos!$B$129,2,IF(L98=Datos!$B$130,1,0))))))/4),0)</f>
        <v>0</v>
      </c>
      <c r="N98" s="82"/>
      <c r="O98" s="82"/>
      <c r="P98" s="82"/>
      <c r="Q98" s="82"/>
      <c r="R98" s="54">
        <f>ROUND((((IF(N98=Datos!$B$109,4,IF(N98=Datos!$B$110,3,IF(N98=Datos!$B$111,2,IF(N98=Datos!$B$112,1,0)))))+(IF(O98=Datos!$B$115,4,IF(O98=Datos!$B$116,3,IF(O98=Datos!$B$117,2,IF(O98=Datos!$B$118,1,0)))))+(IF(P98=Datos!$B$121,4,IF(P98=Datos!$B$122,3,IF(P98=Datos!$B$123,2,IF(P98=Datos!$B$124,1,0)))))+(IF(Q98=Datos!$B$127,4,IF(Q98=Datos!$B$128,3,IF(Q98=Datos!$B$129,2,IF(Q98=Datos!$B$130,1,0))))))/4),0)</f>
        <v>0</v>
      </c>
      <c r="S98" s="82"/>
      <c r="T98" s="82"/>
      <c r="U98" s="82"/>
      <c r="V98" s="82"/>
      <c r="W98" s="54">
        <f>ROUND((((IF(S98=Datos!$B$109,4,IF(S98=Datos!$B$110,3,IF(S98=Datos!$B$111,2,IF(S98=Datos!$B$112,1,0)))))+(IF(T98=Datos!$B$115,4,IF(T98=Datos!$B$116,3,IF(T98=Datos!$B$117,2,IF(T98=Datos!$B$118,1,0)))))+(IF(U98=Datos!$B$121,4,IF(U98=Datos!$B$122,3,IF(U98=Datos!$B$123,2,IF(U98=Datos!$B$124,1,0)))))+(IF(V98=Datos!$B$127,4,IF(V98=Datos!$B$128,3,IF(V98=Datos!$B$129,2,IF(V98=Datos!$B$130,1,0))))))/4),0)</f>
        <v>0</v>
      </c>
      <c r="X98" s="54">
        <f>IF(H98=Datos!$B$102,5*(M98+R98+W98),IF(H98=Datos!$B$103,4*(M98+R98+W98),IF(H98=Datos!$B$104,3*(M98+R98+W98),IF(H98=Datos!$B$105,2*(M98+R98+W98),IF(H98=Datos!$B$106,1*(M98+R98+W98),0)))))</f>
        <v>0</v>
      </c>
      <c r="Y98" s="54" t="str">
        <f t="shared" si="2"/>
        <v>-</v>
      </c>
      <c r="Z98" s="55" t="str">
        <f t="shared" si="3"/>
        <v>-</v>
      </c>
    </row>
    <row r="99" spans="2:26" s="27" customFormat="1" ht="97.5" customHeight="1" thickBot="1" x14ac:dyDescent="0.3">
      <c r="B99" s="171"/>
      <c r="C99" s="172"/>
      <c r="D99" s="54" t="str">
        <f>IF(B99="","-",VLOOKUP(B99,Datos!$B$3:$C$25,2,FALSE))</f>
        <v>-</v>
      </c>
      <c r="E99" s="82"/>
      <c r="F99" s="82"/>
      <c r="G99" s="82"/>
      <c r="H99" s="83"/>
      <c r="I99" s="82"/>
      <c r="J99" s="82"/>
      <c r="K99" s="82"/>
      <c r="L99" s="82"/>
      <c r="M99" s="54">
        <f>ROUND((((IF(I99=Datos!$B$109,4,IF(I99=Datos!$B$110,3,IF(I99=Datos!$B$111,2,IF(I99=Datos!$B$112,1,0)))))+(IF(J99=Datos!$B$115,4,IF(J99=Datos!$B$116,3,IF(J99=Datos!$B$117,2,IF(J99=Datos!$B$118,1,0)))))+(IF(K99=Datos!$B$121,4,IF(K99=Datos!$B$122,3,IF(K99=Datos!$B$123,2,IF(K99=Datos!$B$124,1,0)))))+(IF(L99=Datos!$B$127,4,IF(L99=Datos!$B$128,3,IF(L99=Datos!$B$129,2,IF(L99=Datos!$B$130,1,0))))))/4),0)</f>
        <v>0</v>
      </c>
      <c r="N99" s="82"/>
      <c r="O99" s="82"/>
      <c r="P99" s="82"/>
      <c r="Q99" s="82"/>
      <c r="R99" s="54">
        <f>ROUND((((IF(N99=Datos!$B$109,4,IF(N99=Datos!$B$110,3,IF(N99=Datos!$B$111,2,IF(N99=Datos!$B$112,1,0)))))+(IF(O99=Datos!$B$115,4,IF(O99=Datos!$B$116,3,IF(O99=Datos!$B$117,2,IF(O99=Datos!$B$118,1,0)))))+(IF(P99=Datos!$B$121,4,IF(P99=Datos!$B$122,3,IF(P99=Datos!$B$123,2,IF(P99=Datos!$B$124,1,0)))))+(IF(Q99=Datos!$B$127,4,IF(Q99=Datos!$B$128,3,IF(Q99=Datos!$B$129,2,IF(Q99=Datos!$B$130,1,0))))))/4),0)</f>
        <v>0</v>
      </c>
      <c r="S99" s="82"/>
      <c r="T99" s="82"/>
      <c r="U99" s="82"/>
      <c r="V99" s="82"/>
      <c r="W99" s="54">
        <f>ROUND((((IF(S99=Datos!$B$109,4,IF(S99=Datos!$B$110,3,IF(S99=Datos!$B$111,2,IF(S99=Datos!$B$112,1,0)))))+(IF(T99=Datos!$B$115,4,IF(T99=Datos!$B$116,3,IF(T99=Datos!$B$117,2,IF(T99=Datos!$B$118,1,0)))))+(IF(U99=Datos!$B$121,4,IF(U99=Datos!$B$122,3,IF(U99=Datos!$B$123,2,IF(U99=Datos!$B$124,1,0)))))+(IF(V99=Datos!$B$127,4,IF(V99=Datos!$B$128,3,IF(V99=Datos!$B$129,2,IF(V99=Datos!$B$130,1,0))))))/4),0)</f>
        <v>0</v>
      </c>
      <c r="X99" s="54">
        <f>IF(H99=Datos!$B$102,5*(M99+R99+W99),IF(H99=Datos!$B$103,4*(M99+R99+W99),IF(H99=Datos!$B$104,3*(M99+R99+W99),IF(H99=Datos!$B$105,2*(M99+R99+W99),IF(H99=Datos!$B$106,1*(M99+R99+W99),0)))))</f>
        <v>0</v>
      </c>
      <c r="Y99" s="54" t="str">
        <f t="shared" si="2"/>
        <v>-</v>
      </c>
      <c r="Z99" s="55" t="str">
        <f t="shared" si="3"/>
        <v>-</v>
      </c>
    </row>
    <row r="100" spans="2:26" s="27" customFormat="1" ht="97.5" customHeight="1" thickBot="1" x14ac:dyDescent="0.3">
      <c r="B100" s="171"/>
      <c r="C100" s="172"/>
      <c r="D100" s="54" t="str">
        <f>IF(B100="","-",VLOOKUP(B100,Datos!$B$3:$C$25,2,FALSE))</f>
        <v>-</v>
      </c>
      <c r="E100" s="82"/>
      <c r="F100" s="82"/>
      <c r="G100" s="82"/>
      <c r="H100" s="83"/>
      <c r="I100" s="82"/>
      <c r="J100" s="82"/>
      <c r="K100" s="82"/>
      <c r="L100" s="82"/>
      <c r="M100" s="54">
        <f>ROUND((((IF(I100=Datos!$B$109,4,IF(I100=Datos!$B$110,3,IF(I100=Datos!$B$111,2,IF(I100=Datos!$B$112,1,0)))))+(IF(J100=Datos!$B$115,4,IF(J100=Datos!$B$116,3,IF(J100=Datos!$B$117,2,IF(J100=Datos!$B$118,1,0)))))+(IF(K100=Datos!$B$121,4,IF(K100=Datos!$B$122,3,IF(K100=Datos!$B$123,2,IF(K100=Datos!$B$124,1,0)))))+(IF(L100=Datos!$B$127,4,IF(L100=Datos!$B$128,3,IF(L100=Datos!$B$129,2,IF(L100=Datos!$B$130,1,0))))))/4),0)</f>
        <v>0</v>
      </c>
      <c r="N100" s="82"/>
      <c r="O100" s="82"/>
      <c r="P100" s="82"/>
      <c r="Q100" s="82"/>
      <c r="R100" s="54">
        <f>ROUND((((IF(N100=Datos!$B$109,4,IF(N100=Datos!$B$110,3,IF(N100=Datos!$B$111,2,IF(N100=Datos!$B$112,1,0)))))+(IF(O100=Datos!$B$115,4,IF(O100=Datos!$B$116,3,IF(O100=Datos!$B$117,2,IF(O100=Datos!$B$118,1,0)))))+(IF(P100=Datos!$B$121,4,IF(P100=Datos!$B$122,3,IF(P100=Datos!$B$123,2,IF(P100=Datos!$B$124,1,0)))))+(IF(Q100=Datos!$B$127,4,IF(Q100=Datos!$B$128,3,IF(Q100=Datos!$B$129,2,IF(Q100=Datos!$B$130,1,0))))))/4),0)</f>
        <v>0</v>
      </c>
      <c r="S100" s="82"/>
      <c r="T100" s="82"/>
      <c r="U100" s="82"/>
      <c r="V100" s="82"/>
      <c r="W100" s="54">
        <f>ROUND((((IF(S100=Datos!$B$109,4,IF(S100=Datos!$B$110,3,IF(S100=Datos!$B$111,2,IF(S100=Datos!$B$112,1,0)))))+(IF(T100=Datos!$B$115,4,IF(T100=Datos!$B$116,3,IF(T100=Datos!$B$117,2,IF(T100=Datos!$B$118,1,0)))))+(IF(U100=Datos!$B$121,4,IF(U100=Datos!$B$122,3,IF(U100=Datos!$B$123,2,IF(U100=Datos!$B$124,1,0)))))+(IF(V100=Datos!$B$127,4,IF(V100=Datos!$B$128,3,IF(V100=Datos!$B$129,2,IF(V100=Datos!$B$130,1,0))))))/4),0)</f>
        <v>0</v>
      </c>
      <c r="X100" s="54">
        <f>IF(H100=Datos!$B$102,5*(M100+R100+W100),IF(H100=Datos!$B$103,4*(M100+R100+W100),IF(H100=Datos!$B$104,3*(M100+R100+W100),IF(H100=Datos!$B$105,2*(M100+R100+W100),IF(H100=Datos!$B$106,1*(M100+R100+W100),0)))))</f>
        <v>0</v>
      </c>
      <c r="Y100" s="54" t="str">
        <f t="shared" si="2"/>
        <v>-</v>
      </c>
      <c r="Z100" s="55" t="str">
        <f t="shared" si="3"/>
        <v>-</v>
      </c>
    </row>
    <row r="101" spans="2:26" s="27" customFormat="1" ht="97.5" customHeight="1" thickBot="1" x14ac:dyDescent="0.3">
      <c r="B101" s="171"/>
      <c r="C101" s="172"/>
      <c r="D101" s="54" t="str">
        <f>IF(B101="","-",VLOOKUP(B101,Datos!$B$3:$C$25,2,FALSE))</f>
        <v>-</v>
      </c>
      <c r="E101" s="82"/>
      <c r="F101" s="82"/>
      <c r="G101" s="82"/>
      <c r="H101" s="83"/>
      <c r="I101" s="82"/>
      <c r="J101" s="82"/>
      <c r="K101" s="82"/>
      <c r="L101" s="82"/>
      <c r="M101" s="54">
        <f>ROUND((((IF(I101=Datos!$B$109,4,IF(I101=Datos!$B$110,3,IF(I101=Datos!$B$111,2,IF(I101=Datos!$B$112,1,0)))))+(IF(J101=Datos!$B$115,4,IF(J101=Datos!$B$116,3,IF(J101=Datos!$B$117,2,IF(J101=Datos!$B$118,1,0)))))+(IF(K101=Datos!$B$121,4,IF(K101=Datos!$B$122,3,IF(K101=Datos!$B$123,2,IF(K101=Datos!$B$124,1,0)))))+(IF(L101=Datos!$B$127,4,IF(L101=Datos!$B$128,3,IF(L101=Datos!$B$129,2,IF(L101=Datos!$B$130,1,0))))))/4),0)</f>
        <v>0</v>
      </c>
      <c r="N101" s="82"/>
      <c r="O101" s="82"/>
      <c r="P101" s="82"/>
      <c r="Q101" s="82"/>
      <c r="R101" s="54">
        <f>ROUND((((IF(N101=Datos!$B$109,4,IF(N101=Datos!$B$110,3,IF(N101=Datos!$B$111,2,IF(N101=Datos!$B$112,1,0)))))+(IF(O101=Datos!$B$115,4,IF(O101=Datos!$B$116,3,IF(O101=Datos!$B$117,2,IF(O101=Datos!$B$118,1,0)))))+(IF(P101=Datos!$B$121,4,IF(P101=Datos!$B$122,3,IF(P101=Datos!$B$123,2,IF(P101=Datos!$B$124,1,0)))))+(IF(Q101=Datos!$B$127,4,IF(Q101=Datos!$B$128,3,IF(Q101=Datos!$B$129,2,IF(Q101=Datos!$B$130,1,0))))))/4),0)</f>
        <v>0</v>
      </c>
      <c r="S101" s="82"/>
      <c r="T101" s="82"/>
      <c r="U101" s="82"/>
      <c r="V101" s="82"/>
      <c r="W101" s="54">
        <f>ROUND((((IF(S101=Datos!$B$109,4,IF(S101=Datos!$B$110,3,IF(S101=Datos!$B$111,2,IF(S101=Datos!$B$112,1,0)))))+(IF(T101=Datos!$B$115,4,IF(T101=Datos!$B$116,3,IF(T101=Datos!$B$117,2,IF(T101=Datos!$B$118,1,0)))))+(IF(U101=Datos!$B$121,4,IF(U101=Datos!$B$122,3,IF(U101=Datos!$B$123,2,IF(U101=Datos!$B$124,1,0)))))+(IF(V101=Datos!$B$127,4,IF(V101=Datos!$B$128,3,IF(V101=Datos!$B$129,2,IF(V101=Datos!$B$130,1,0))))))/4),0)</f>
        <v>0</v>
      </c>
      <c r="X101" s="54">
        <f>IF(H101=Datos!$B$102,5*(M101+R101+W101),IF(H101=Datos!$B$103,4*(M101+R101+W101),IF(H101=Datos!$B$104,3*(M101+R101+W101),IF(H101=Datos!$B$105,2*(M101+R101+W101),IF(H101=Datos!$B$106,1*(M101+R101+W101),0)))))</f>
        <v>0</v>
      </c>
      <c r="Y101" s="54" t="str">
        <f t="shared" si="2"/>
        <v>-</v>
      </c>
      <c r="Z101" s="55" t="str">
        <f t="shared" si="3"/>
        <v>-</v>
      </c>
    </row>
    <row r="102" spans="2:26" s="27" customFormat="1" ht="97.5" customHeight="1" thickBot="1" x14ac:dyDescent="0.3">
      <c r="B102" s="171"/>
      <c r="C102" s="172"/>
      <c r="D102" s="54" t="str">
        <f>IF(B102="","-",VLOOKUP(B102,Datos!$B$3:$C$25,2,FALSE))</f>
        <v>-</v>
      </c>
      <c r="E102" s="82"/>
      <c r="F102" s="82"/>
      <c r="G102" s="82"/>
      <c r="H102" s="83"/>
      <c r="I102" s="82"/>
      <c r="J102" s="82"/>
      <c r="K102" s="82"/>
      <c r="L102" s="82"/>
      <c r="M102" s="54">
        <f>ROUND((((IF(I102=Datos!$B$109,4,IF(I102=Datos!$B$110,3,IF(I102=Datos!$B$111,2,IF(I102=Datos!$B$112,1,0)))))+(IF(J102=Datos!$B$115,4,IF(J102=Datos!$B$116,3,IF(J102=Datos!$B$117,2,IF(J102=Datos!$B$118,1,0)))))+(IF(K102=Datos!$B$121,4,IF(K102=Datos!$B$122,3,IF(K102=Datos!$B$123,2,IF(K102=Datos!$B$124,1,0)))))+(IF(L102=Datos!$B$127,4,IF(L102=Datos!$B$128,3,IF(L102=Datos!$B$129,2,IF(L102=Datos!$B$130,1,0))))))/4),0)</f>
        <v>0</v>
      </c>
      <c r="N102" s="82"/>
      <c r="O102" s="82"/>
      <c r="P102" s="82"/>
      <c r="Q102" s="82"/>
      <c r="R102" s="54">
        <f>ROUND((((IF(N102=Datos!$B$109,4,IF(N102=Datos!$B$110,3,IF(N102=Datos!$B$111,2,IF(N102=Datos!$B$112,1,0)))))+(IF(O102=Datos!$B$115,4,IF(O102=Datos!$B$116,3,IF(O102=Datos!$B$117,2,IF(O102=Datos!$B$118,1,0)))))+(IF(P102=Datos!$B$121,4,IF(P102=Datos!$B$122,3,IF(P102=Datos!$B$123,2,IF(P102=Datos!$B$124,1,0)))))+(IF(Q102=Datos!$B$127,4,IF(Q102=Datos!$B$128,3,IF(Q102=Datos!$B$129,2,IF(Q102=Datos!$B$130,1,0))))))/4),0)</f>
        <v>0</v>
      </c>
      <c r="S102" s="82"/>
      <c r="T102" s="82"/>
      <c r="U102" s="82"/>
      <c r="V102" s="82"/>
      <c r="W102" s="54">
        <f>ROUND((((IF(S102=Datos!$B$109,4,IF(S102=Datos!$B$110,3,IF(S102=Datos!$B$111,2,IF(S102=Datos!$B$112,1,0)))))+(IF(T102=Datos!$B$115,4,IF(T102=Datos!$B$116,3,IF(T102=Datos!$B$117,2,IF(T102=Datos!$B$118,1,0)))))+(IF(U102=Datos!$B$121,4,IF(U102=Datos!$B$122,3,IF(U102=Datos!$B$123,2,IF(U102=Datos!$B$124,1,0)))))+(IF(V102=Datos!$B$127,4,IF(V102=Datos!$B$128,3,IF(V102=Datos!$B$129,2,IF(V102=Datos!$B$130,1,0))))))/4),0)</f>
        <v>0</v>
      </c>
      <c r="X102" s="54">
        <f>IF(H102=Datos!$B$102,5*(M102+R102+W102),IF(H102=Datos!$B$103,4*(M102+R102+W102),IF(H102=Datos!$B$104,3*(M102+R102+W102),IF(H102=Datos!$B$105,2*(M102+R102+W102),IF(H102=Datos!$B$106,1*(M102+R102+W102),0)))))</f>
        <v>0</v>
      </c>
      <c r="Y102" s="54" t="str">
        <f t="shared" si="2"/>
        <v>-</v>
      </c>
      <c r="Z102" s="55" t="str">
        <f t="shared" si="3"/>
        <v>-</v>
      </c>
    </row>
    <row r="103" spans="2:26" s="27" customFormat="1" ht="97.5" customHeight="1" thickBot="1" x14ac:dyDescent="0.3">
      <c r="B103" s="171"/>
      <c r="C103" s="172"/>
      <c r="D103" s="54" t="str">
        <f>IF(B103="","-",VLOOKUP(B103,Datos!$B$3:$C$25,2,FALSE))</f>
        <v>-</v>
      </c>
      <c r="E103" s="82"/>
      <c r="F103" s="82"/>
      <c r="G103" s="82"/>
      <c r="H103" s="83"/>
      <c r="I103" s="82"/>
      <c r="J103" s="82"/>
      <c r="K103" s="82"/>
      <c r="L103" s="82"/>
      <c r="M103" s="54">
        <f>ROUND((((IF(I103=Datos!$B$109,4,IF(I103=Datos!$B$110,3,IF(I103=Datos!$B$111,2,IF(I103=Datos!$B$112,1,0)))))+(IF(J103=Datos!$B$115,4,IF(J103=Datos!$B$116,3,IF(J103=Datos!$B$117,2,IF(J103=Datos!$B$118,1,0)))))+(IF(K103=Datos!$B$121,4,IF(K103=Datos!$B$122,3,IF(K103=Datos!$B$123,2,IF(K103=Datos!$B$124,1,0)))))+(IF(L103=Datos!$B$127,4,IF(L103=Datos!$B$128,3,IF(L103=Datos!$B$129,2,IF(L103=Datos!$B$130,1,0))))))/4),0)</f>
        <v>0</v>
      </c>
      <c r="N103" s="82"/>
      <c r="O103" s="82"/>
      <c r="P103" s="82"/>
      <c r="Q103" s="82"/>
      <c r="R103" s="54">
        <f>ROUND((((IF(N103=Datos!$B$109,4,IF(N103=Datos!$B$110,3,IF(N103=Datos!$B$111,2,IF(N103=Datos!$B$112,1,0)))))+(IF(O103=Datos!$B$115,4,IF(O103=Datos!$B$116,3,IF(O103=Datos!$B$117,2,IF(O103=Datos!$B$118,1,0)))))+(IF(P103=Datos!$B$121,4,IF(P103=Datos!$B$122,3,IF(P103=Datos!$B$123,2,IF(P103=Datos!$B$124,1,0)))))+(IF(Q103=Datos!$B$127,4,IF(Q103=Datos!$B$128,3,IF(Q103=Datos!$B$129,2,IF(Q103=Datos!$B$130,1,0))))))/4),0)</f>
        <v>0</v>
      </c>
      <c r="S103" s="82"/>
      <c r="T103" s="82"/>
      <c r="U103" s="82"/>
      <c r="V103" s="82"/>
      <c r="W103" s="54">
        <f>ROUND((((IF(S103=Datos!$B$109,4,IF(S103=Datos!$B$110,3,IF(S103=Datos!$B$111,2,IF(S103=Datos!$B$112,1,0)))))+(IF(T103=Datos!$B$115,4,IF(T103=Datos!$B$116,3,IF(T103=Datos!$B$117,2,IF(T103=Datos!$B$118,1,0)))))+(IF(U103=Datos!$B$121,4,IF(U103=Datos!$B$122,3,IF(U103=Datos!$B$123,2,IF(U103=Datos!$B$124,1,0)))))+(IF(V103=Datos!$B$127,4,IF(V103=Datos!$B$128,3,IF(V103=Datos!$B$129,2,IF(V103=Datos!$B$130,1,0))))))/4),0)</f>
        <v>0</v>
      </c>
      <c r="X103" s="54">
        <f>IF(H103=Datos!$B$102,5*(M103+R103+W103),IF(H103=Datos!$B$103,4*(M103+R103+W103),IF(H103=Datos!$B$104,3*(M103+R103+W103),IF(H103=Datos!$B$105,2*(M103+R103+W103),IF(H103=Datos!$B$106,1*(M103+R103+W103),0)))))</f>
        <v>0</v>
      </c>
      <c r="Y103" s="54" t="str">
        <f t="shared" si="2"/>
        <v>-</v>
      </c>
      <c r="Z103" s="55" t="str">
        <f t="shared" si="3"/>
        <v>-</v>
      </c>
    </row>
    <row r="104" spans="2:26" s="27" customFormat="1" ht="97.5" customHeight="1" thickBot="1" x14ac:dyDescent="0.3">
      <c r="B104" s="171"/>
      <c r="C104" s="172"/>
      <c r="D104" s="54" t="str">
        <f>IF(B104="","-",VLOOKUP(B104,Datos!$B$3:$C$25,2,FALSE))</f>
        <v>-</v>
      </c>
      <c r="E104" s="82"/>
      <c r="F104" s="82"/>
      <c r="G104" s="82"/>
      <c r="H104" s="83"/>
      <c r="I104" s="82"/>
      <c r="J104" s="82"/>
      <c r="K104" s="82"/>
      <c r="L104" s="82"/>
      <c r="M104" s="54">
        <f>ROUND((((IF(I104=Datos!$B$109,4,IF(I104=Datos!$B$110,3,IF(I104=Datos!$B$111,2,IF(I104=Datos!$B$112,1,0)))))+(IF(J104=Datos!$B$115,4,IF(J104=Datos!$B$116,3,IF(J104=Datos!$B$117,2,IF(J104=Datos!$B$118,1,0)))))+(IF(K104=Datos!$B$121,4,IF(K104=Datos!$B$122,3,IF(K104=Datos!$B$123,2,IF(K104=Datos!$B$124,1,0)))))+(IF(L104=Datos!$B$127,4,IF(L104=Datos!$B$128,3,IF(L104=Datos!$B$129,2,IF(L104=Datos!$B$130,1,0))))))/4),0)</f>
        <v>0</v>
      </c>
      <c r="N104" s="82"/>
      <c r="O104" s="82"/>
      <c r="P104" s="82"/>
      <c r="Q104" s="82"/>
      <c r="R104" s="54">
        <f>ROUND((((IF(N104=Datos!$B$109,4,IF(N104=Datos!$B$110,3,IF(N104=Datos!$B$111,2,IF(N104=Datos!$B$112,1,0)))))+(IF(O104=Datos!$B$115,4,IF(O104=Datos!$B$116,3,IF(O104=Datos!$B$117,2,IF(O104=Datos!$B$118,1,0)))))+(IF(P104=Datos!$B$121,4,IF(P104=Datos!$B$122,3,IF(P104=Datos!$B$123,2,IF(P104=Datos!$B$124,1,0)))))+(IF(Q104=Datos!$B$127,4,IF(Q104=Datos!$B$128,3,IF(Q104=Datos!$B$129,2,IF(Q104=Datos!$B$130,1,0))))))/4),0)</f>
        <v>0</v>
      </c>
      <c r="S104" s="82"/>
      <c r="T104" s="82"/>
      <c r="U104" s="82"/>
      <c r="V104" s="82"/>
      <c r="W104" s="54">
        <f>ROUND((((IF(S104=Datos!$B$109,4,IF(S104=Datos!$B$110,3,IF(S104=Datos!$B$111,2,IF(S104=Datos!$B$112,1,0)))))+(IF(T104=Datos!$B$115,4,IF(T104=Datos!$B$116,3,IF(T104=Datos!$B$117,2,IF(T104=Datos!$B$118,1,0)))))+(IF(U104=Datos!$B$121,4,IF(U104=Datos!$B$122,3,IF(U104=Datos!$B$123,2,IF(U104=Datos!$B$124,1,0)))))+(IF(V104=Datos!$B$127,4,IF(V104=Datos!$B$128,3,IF(V104=Datos!$B$129,2,IF(V104=Datos!$B$130,1,0))))))/4),0)</f>
        <v>0</v>
      </c>
      <c r="X104" s="54">
        <f>IF(H104=Datos!$B$102,5*(M104+R104+W104),IF(H104=Datos!$B$103,4*(M104+R104+W104),IF(H104=Datos!$B$104,3*(M104+R104+W104),IF(H104=Datos!$B$105,2*(M104+R104+W104),IF(H104=Datos!$B$106,1*(M104+R104+W104),0)))))</f>
        <v>0</v>
      </c>
      <c r="Y104" s="54" t="str">
        <f t="shared" si="2"/>
        <v>-</v>
      </c>
      <c r="Z104" s="55" t="str">
        <f t="shared" si="3"/>
        <v>-</v>
      </c>
    </row>
    <row r="105" spans="2:26" s="27" customFormat="1" ht="97.5" customHeight="1" thickBot="1" x14ac:dyDescent="0.3">
      <c r="B105" s="171"/>
      <c r="C105" s="172"/>
      <c r="D105" s="54" t="str">
        <f>IF(B105="","-",VLOOKUP(B105,Datos!$B$3:$C$25,2,FALSE))</f>
        <v>-</v>
      </c>
      <c r="E105" s="82"/>
      <c r="F105" s="82"/>
      <c r="G105" s="82"/>
      <c r="H105" s="83"/>
      <c r="I105" s="82"/>
      <c r="J105" s="82"/>
      <c r="K105" s="82"/>
      <c r="L105" s="82"/>
      <c r="M105" s="54">
        <f>ROUND((((IF(I105=Datos!$B$109,4,IF(I105=Datos!$B$110,3,IF(I105=Datos!$B$111,2,IF(I105=Datos!$B$112,1,0)))))+(IF(J105=Datos!$B$115,4,IF(J105=Datos!$B$116,3,IF(J105=Datos!$B$117,2,IF(J105=Datos!$B$118,1,0)))))+(IF(K105=Datos!$B$121,4,IF(K105=Datos!$B$122,3,IF(K105=Datos!$B$123,2,IF(K105=Datos!$B$124,1,0)))))+(IF(L105=Datos!$B$127,4,IF(L105=Datos!$B$128,3,IF(L105=Datos!$B$129,2,IF(L105=Datos!$B$130,1,0))))))/4),0)</f>
        <v>0</v>
      </c>
      <c r="N105" s="82"/>
      <c r="O105" s="82"/>
      <c r="P105" s="82"/>
      <c r="Q105" s="82"/>
      <c r="R105" s="54">
        <f>ROUND((((IF(N105=Datos!$B$109,4,IF(N105=Datos!$B$110,3,IF(N105=Datos!$B$111,2,IF(N105=Datos!$B$112,1,0)))))+(IF(O105=Datos!$B$115,4,IF(O105=Datos!$B$116,3,IF(O105=Datos!$B$117,2,IF(O105=Datos!$B$118,1,0)))))+(IF(P105=Datos!$B$121,4,IF(P105=Datos!$B$122,3,IF(P105=Datos!$B$123,2,IF(P105=Datos!$B$124,1,0)))))+(IF(Q105=Datos!$B$127,4,IF(Q105=Datos!$B$128,3,IF(Q105=Datos!$B$129,2,IF(Q105=Datos!$B$130,1,0))))))/4),0)</f>
        <v>0</v>
      </c>
      <c r="S105" s="82"/>
      <c r="T105" s="82"/>
      <c r="U105" s="82"/>
      <c r="V105" s="82"/>
      <c r="W105" s="54">
        <f>ROUND((((IF(S105=Datos!$B$109,4,IF(S105=Datos!$B$110,3,IF(S105=Datos!$B$111,2,IF(S105=Datos!$B$112,1,0)))))+(IF(T105=Datos!$B$115,4,IF(T105=Datos!$B$116,3,IF(T105=Datos!$B$117,2,IF(T105=Datos!$B$118,1,0)))))+(IF(U105=Datos!$B$121,4,IF(U105=Datos!$B$122,3,IF(U105=Datos!$B$123,2,IF(U105=Datos!$B$124,1,0)))))+(IF(V105=Datos!$B$127,4,IF(V105=Datos!$B$128,3,IF(V105=Datos!$B$129,2,IF(V105=Datos!$B$130,1,0))))))/4),0)</f>
        <v>0</v>
      </c>
      <c r="X105" s="54">
        <f>IF(H105=Datos!$B$102,5*(M105+R105+W105),IF(H105=Datos!$B$103,4*(M105+R105+W105),IF(H105=Datos!$B$104,3*(M105+R105+W105),IF(H105=Datos!$B$105,2*(M105+R105+W105),IF(H105=Datos!$B$106,1*(M105+R105+W105),0)))))</f>
        <v>0</v>
      </c>
      <c r="Y105" s="54" t="str">
        <f t="shared" si="2"/>
        <v>-</v>
      </c>
      <c r="Z105" s="55" t="str">
        <f t="shared" si="3"/>
        <v>-</v>
      </c>
    </row>
    <row r="106" spans="2:26" s="27" customFormat="1" ht="97.5" customHeight="1" thickBot="1" x14ac:dyDescent="0.3">
      <c r="B106" s="171"/>
      <c r="C106" s="172"/>
      <c r="D106" s="54" t="str">
        <f>IF(B106="","-",VLOOKUP(B106,Datos!$B$3:$C$25,2,FALSE))</f>
        <v>-</v>
      </c>
      <c r="E106" s="82"/>
      <c r="F106" s="82"/>
      <c r="G106" s="82"/>
      <c r="H106" s="83"/>
      <c r="I106" s="82"/>
      <c r="J106" s="82"/>
      <c r="K106" s="82"/>
      <c r="L106" s="82"/>
      <c r="M106" s="54">
        <f>ROUND((((IF(I106=Datos!$B$109,4,IF(I106=Datos!$B$110,3,IF(I106=Datos!$B$111,2,IF(I106=Datos!$B$112,1,0)))))+(IF(J106=Datos!$B$115,4,IF(J106=Datos!$B$116,3,IF(J106=Datos!$B$117,2,IF(J106=Datos!$B$118,1,0)))))+(IF(K106=Datos!$B$121,4,IF(K106=Datos!$B$122,3,IF(K106=Datos!$B$123,2,IF(K106=Datos!$B$124,1,0)))))+(IF(L106=Datos!$B$127,4,IF(L106=Datos!$B$128,3,IF(L106=Datos!$B$129,2,IF(L106=Datos!$B$130,1,0))))))/4),0)</f>
        <v>0</v>
      </c>
      <c r="N106" s="82"/>
      <c r="O106" s="82"/>
      <c r="P106" s="82"/>
      <c r="Q106" s="82"/>
      <c r="R106" s="54">
        <f>ROUND((((IF(N106=Datos!$B$109,4,IF(N106=Datos!$B$110,3,IF(N106=Datos!$B$111,2,IF(N106=Datos!$B$112,1,0)))))+(IF(O106=Datos!$B$115,4,IF(O106=Datos!$B$116,3,IF(O106=Datos!$B$117,2,IF(O106=Datos!$B$118,1,0)))))+(IF(P106=Datos!$B$121,4,IF(P106=Datos!$B$122,3,IF(P106=Datos!$B$123,2,IF(P106=Datos!$B$124,1,0)))))+(IF(Q106=Datos!$B$127,4,IF(Q106=Datos!$B$128,3,IF(Q106=Datos!$B$129,2,IF(Q106=Datos!$B$130,1,0))))))/4),0)</f>
        <v>0</v>
      </c>
      <c r="S106" s="82"/>
      <c r="T106" s="82"/>
      <c r="U106" s="82"/>
      <c r="V106" s="82"/>
      <c r="W106" s="54">
        <f>ROUND((((IF(S106=Datos!$B$109,4,IF(S106=Datos!$B$110,3,IF(S106=Datos!$B$111,2,IF(S106=Datos!$B$112,1,0)))))+(IF(T106=Datos!$B$115,4,IF(T106=Datos!$B$116,3,IF(T106=Datos!$B$117,2,IF(T106=Datos!$B$118,1,0)))))+(IF(U106=Datos!$B$121,4,IF(U106=Datos!$B$122,3,IF(U106=Datos!$B$123,2,IF(U106=Datos!$B$124,1,0)))))+(IF(V106=Datos!$B$127,4,IF(V106=Datos!$B$128,3,IF(V106=Datos!$B$129,2,IF(V106=Datos!$B$130,1,0))))))/4),0)</f>
        <v>0</v>
      </c>
      <c r="X106" s="54">
        <f>IF(H106=Datos!$B$102,5*(M106+R106+W106),IF(H106=Datos!$B$103,4*(M106+R106+W106),IF(H106=Datos!$B$104,3*(M106+R106+W106),IF(H106=Datos!$B$105,2*(M106+R106+W106),IF(H106=Datos!$B$106,1*(M106+R106+W106),0)))))</f>
        <v>0</v>
      </c>
      <c r="Y106" s="54" t="str">
        <f t="shared" si="2"/>
        <v>-</v>
      </c>
      <c r="Z106" s="55" t="str">
        <f t="shared" si="3"/>
        <v>-</v>
      </c>
    </row>
    <row r="107" spans="2:26" s="27" customFormat="1" ht="97.5" customHeight="1" thickBot="1" x14ac:dyDescent="0.3">
      <c r="B107" s="171"/>
      <c r="C107" s="172"/>
      <c r="D107" s="54" t="str">
        <f>IF(B107="","-",VLOOKUP(B107,Datos!$B$3:$C$25,2,FALSE))</f>
        <v>-</v>
      </c>
      <c r="E107" s="82"/>
      <c r="F107" s="82"/>
      <c r="G107" s="82"/>
      <c r="H107" s="83"/>
      <c r="I107" s="82"/>
      <c r="J107" s="82"/>
      <c r="K107" s="82"/>
      <c r="L107" s="82"/>
      <c r="M107" s="54">
        <f>ROUND((((IF(I107=Datos!$B$109,4,IF(I107=Datos!$B$110,3,IF(I107=Datos!$B$111,2,IF(I107=Datos!$B$112,1,0)))))+(IF(J107=Datos!$B$115,4,IF(J107=Datos!$B$116,3,IF(J107=Datos!$B$117,2,IF(J107=Datos!$B$118,1,0)))))+(IF(K107=Datos!$B$121,4,IF(K107=Datos!$B$122,3,IF(K107=Datos!$B$123,2,IF(K107=Datos!$B$124,1,0)))))+(IF(L107=Datos!$B$127,4,IF(L107=Datos!$B$128,3,IF(L107=Datos!$B$129,2,IF(L107=Datos!$B$130,1,0))))))/4),0)</f>
        <v>0</v>
      </c>
      <c r="N107" s="82"/>
      <c r="O107" s="82"/>
      <c r="P107" s="82"/>
      <c r="Q107" s="82"/>
      <c r="R107" s="54">
        <f>ROUND((((IF(N107=Datos!$B$109,4,IF(N107=Datos!$B$110,3,IF(N107=Datos!$B$111,2,IF(N107=Datos!$B$112,1,0)))))+(IF(O107=Datos!$B$115,4,IF(O107=Datos!$B$116,3,IF(O107=Datos!$B$117,2,IF(O107=Datos!$B$118,1,0)))))+(IF(P107=Datos!$B$121,4,IF(P107=Datos!$B$122,3,IF(P107=Datos!$B$123,2,IF(P107=Datos!$B$124,1,0)))))+(IF(Q107=Datos!$B$127,4,IF(Q107=Datos!$B$128,3,IF(Q107=Datos!$B$129,2,IF(Q107=Datos!$B$130,1,0))))))/4),0)</f>
        <v>0</v>
      </c>
      <c r="S107" s="82"/>
      <c r="T107" s="82"/>
      <c r="U107" s="82"/>
      <c r="V107" s="82"/>
      <c r="W107" s="54">
        <f>ROUND((((IF(S107=Datos!$B$109,4,IF(S107=Datos!$B$110,3,IF(S107=Datos!$B$111,2,IF(S107=Datos!$B$112,1,0)))))+(IF(T107=Datos!$B$115,4,IF(T107=Datos!$B$116,3,IF(T107=Datos!$B$117,2,IF(T107=Datos!$B$118,1,0)))))+(IF(U107=Datos!$B$121,4,IF(U107=Datos!$B$122,3,IF(U107=Datos!$B$123,2,IF(U107=Datos!$B$124,1,0)))))+(IF(V107=Datos!$B$127,4,IF(V107=Datos!$B$128,3,IF(V107=Datos!$B$129,2,IF(V107=Datos!$B$130,1,0))))))/4),0)</f>
        <v>0</v>
      </c>
      <c r="X107" s="54">
        <f>IF(H107=Datos!$B$102,5*(M107+R107+W107),IF(H107=Datos!$B$103,4*(M107+R107+W107),IF(H107=Datos!$B$104,3*(M107+R107+W107),IF(H107=Datos!$B$105,2*(M107+R107+W107),IF(H107=Datos!$B$106,1*(M107+R107+W107),0)))))</f>
        <v>0</v>
      </c>
      <c r="Y107" s="54" t="str">
        <f t="shared" si="2"/>
        <v>-</v>
      </c>
      <c r="Z107" s="55" t="str">
        <f t="shared" si="3"/>
        <v>-</v>
      </c>
    </row>
    <row r="108" spans="2:26" s="27" customFormat="1" ht="97.5" customHeight="1" thickBot="1" x14ac:dyDescent="0.3">
      <c r="B108" s="171"/>
      <c r="C108" s="172"/>
      <c r="D108" s="54" t="str">
        <f>IF(B108="","-",VLOOKUP(B108,Datos!$B$3:$C$25,2,FALSE))</f>
        <v>-</v>
      </c>
      <c r="E108" s="82"/>
      <c r="F108" s="82"/>
      <c r="G108" s="82"/>
      <c r="H108" s="83"/>
      <c r="I108" s="82"/>
      <c r="J108" s="82"/>
      <c r="K108" s="82"/>
      <c r="L108" s="82"/>
      <c r="M108" s="54">
        <f>ROUND((((IF(I108=Datos!$B$109,4,IF(I108=Datos!$B$110,3,IF(I108=Datos!$B$111,2,IF(I108=Datos!$B$112,1,0)))))+(IF(J108=Datos!$B$115,4,IF(J108=Datos!$B$116,3,IF(J108=Datos!$B$117,2,IF(J108=Datos!$B$118,1,0)))))+(IF(K108=Datos!$B$121,4,IF(K108=Datos!$B$122,3,IF(K108=Datos!$B$123,2,IF(K108=Datos!$B$124,1,0)))))+(IF(L108=Datos!$B$127,4,IF(L108=Datos!$B$128,3,IF(L108=Datos!$B$129,2,IF(L108=Datos!$B$130,1,0))))))/4),0)</f>
        <v>0</v>
      </c>
      <c r="N108" s="82"/>
      <c r="O108" s="82"/>
      <c r="P108" s="82"/>
      <c r="Q108" s="82"/>
      <c r="R108" s="54">
        <f>ROUND((((IF(N108=Datos!$B$109,4,IF(N108=Datos!$B$110,3,IF(N108=Datos!$B$111,2,IF(N108=Datos!$B$112,1,0)))))+(IF(O108=Datos!$B$115,4,IF(O108=Datos!$B$116,3,IF(O108=Datos!$B$117,2,IF(O108=Datos!$B$118,1,0)))))+(IF(P108=Datos!$B$121,4,IF(P108=Datos!$B$122,3,IF(P108=Datos!$B$123,2,IF(P108=Datos!$B$124,1,0)))))+(IF(Q108=Datos!$B$127,4,IF(Q108=Datos!$B$128,3,IF(Q108=Datos!$B$129,2,IF(Q108=Datos!$B$130,1,0))))))/4),0)</f>
        <v>0</v>
      </c>
      <c r="S108" s="82"/>
      <c r="T108" s="82"/>
      <c r="U108" s="82"/>
      <c r="V108" s="82"/>
      <c r="W108" s="54">
        <f>ROUND((((IF(S108=Datos!$B$109,4,IF(S108=Datos!$B$110,3,IF(S108=Datos!$B$111,2,IF(S108=Datos!$B$112,1,0)))))+(IF(T108=Datos!$B$115,4,IF(T108=Datos!$B$116,3,IF(T108=Datos!$B$117,2,IF(T108=Datos!$B$118,1,0)))))+(IF(U108=Datos!$B$121,4,IF(U108=Datos!$B$122,3,IF(U108=Datos!$B$123,2,IF(U108=Datos!$B$124,1,0)))))+(IF(V108=Datos!$B$127,4,IF(V108=Datos!$B$128,3,IF(V108=Datos!$B$129,2,IF(V108=Datos!$B$130,1,0))))))/4),0)</f>
        <v>0</v>
      </c>
      <c r="X108" s="54">
        <f>IF(H108=Datos!$B$102,5*(M108+R108+W108),IF(H108=Datos!$B$103,4*(M108+R108+W108),IF(H108=Datos!$B$104,3*(M108+R108+W108),IF(H108=Datos!$B$105,2*(M108+R108+W108),IF(H108=Datos!$B$106,1*(M108+R108+W108),0)))))</f>
        <v>0</v>
      </c>
      <c r="Y108" s="54" t="str">
        <f t="shared" si="2"/>
        <v>-</v>
      </c>
      <c r="Z108" s="55" t="str">
        <f t="shared" si="3"/>
        <v>-</v>
      </c>
    </row>
    <row r="109" spans="2:26" s="27" customFormat="1" ht="97.5" customHeight="1" thickBot="1" x14ac:dyDescent="0.3">
      <c r="B109" s="171"/>
      <c r="C109" s="172"/>
      <c r="D109" s="54" t="str">
        <f>IF(B109="","-",VLOOKUP(B109,Datos!$B$3:$C$25,2,FALSE))</f>
        <v>-</v>
      </c>
      <c r="E109" s="82"/>
      <c r="F109" s="82"/>
      <c r="G109" s="82"/>
      <c r="H109" s="83"/>
      <c r="I109" s="82"/>
      <c r="J109" s="82"/>
      <c r="K109" s="82"/>
      <c r="L109" s="82"/>
      <c r="M109" s="54">
        <f>ROUND((((IF(I109=Datos!$B$109,4,IF(I109=Datos!$B$110,3,IF(I109=Datos!$B$111,2,IF(I109=Datos!$B$112,1,0)))))+(IF(J109=Datos!$B$115,4,IF(J109=Datos!$B$116,3,IF(J109=Datos!$B$117,2,IF(J109=Datos!$B$118,1,0)))))+(IF(K109=Datos!$B$121,4,IF(K109=Datos!$B$122,3,IF(K109=Datos!$B$123,2,IF(K109=Datos!$B$124,1,0)))))+(IF(L109=Datos!$B$127,4,IF(L109=Datos!$B$128,3,IF(L109=Datos!$B$129,2,IF(L109=Datos!$B$130,1,0))))))/4),0)</f>
        <v>0</v>
      </c>
      <c r="N109" s="82"/>
      <c r="O109" s="82"/>
      <c r="P109" s="82"/>
      <c r="Q109" s="82"/>
      <c r="R109" s="54">
        <f>ROUND((((IF(N109=Datos!$B$109,4,IF(N109=Datos!$B$110,3,IF(N109=Datos!$B$111,2,IF(N109=Datos!$B$112,1,0)))))+(IF(O109=Datos!$B$115,4,IF(O109=Datos!$B$116,3,IF(O109=Datos!$B$117,2,IF(O109=Datos!$B$118,1,0)))))+(IF(P109=Datos!$B$121,4,IF(P109=Datos!$B$122,3,IF(P109=Datos!$B$123,2,IF(P109=Datos!$B$124,1,0)))))+(IF(Q109=Datos!$B$127,4,IF(Q109=Datos!$B$128,3,IF(Q109=Datos!$B$129,2,IF(Q109=Datos!$B$130,1,0))))))/4),0)</f>
        <v>0</v>
      </c>
      <c r="S109" s="82"/>
      <c r="T109" s="82"/>
      <c r="U109" s="82"/>
      <c r="V109" s="82"/>
      <c r="W109" s="54">
        <f>ROUND((((IF(S109=Datos!$B$109,4,IF(S109=Datos!$B$110,3,IF(S109=Datos!$B$111,2,IF(S109=Datos!$B$112,1,0)))))+(IF(T109=Datos!$B$115,4,IF(T109=Datos!$B$116,3,IF(T109=Datos!$B$117,2,IF(T109=Datos!$B$118,1,0)))))+(IF(U109=Datos!$B$121,4,IF(U109=Datos!$B$122,3,IF(U109=Datos!$B$123,2,IF(U109=Datos!$B$124,1,0)))))+(IF(V109=Datos!$B$127,4,IF(V109=Datos!$B$128,3,IF(V109=Datos!$B$129,2,IF(V109=Datos!$B$130,1,0))))))/4),0)</f>
        <v>0</v>
      </c>
      <c r="X109" s="54">
        <f>IF(H109=Datos!$B$102,5*(M109+R109+W109),IF(H109=Datos!$B$103,4*(M109+R109+W109),IF(H109=Datos!$B$104,3*(M109+R109+W109),IF(H109=Datos!$B$105,2*(M109+R109+W109),IF(H109=Datos!$B$106,1*(M109+R109+W109),0)))))</f>
        <v>0</v>
      </c>
      <c r="Y109" s="54" t="str">
        <f t="shared" si="2"/>
        <v>-</v>
      </c>
      <c r="Z109" s="55" t="str">
        <f t="shared" si="3"/>
        <v>-</v>
      </c>
    </row>
    <row r="110" spans="2:26" s="27" customFormat="1" ht="97.5" customHeight="1" thickBot="1" x14ac:dyDescent="0.3">
      <c r="B110" s="171"/>
      <c r="C110" s="172"/>
      <c r="D110" s="54" t="str">
        <f>IF(B110="","-",VLOOKUP(B110,Datos!$B$3:$C$25,2,FALSE))</f>
        <v>-</v>
      </c>
      <c r="E110" s="82"/>
      <c r="F110" s="82"/>
      <c r="G110" s="82"/>
      <c r="H110" s="83"/>
      <c r="I110" s="82"/>
      <c r="J110" s="82"/>
      <c r="K110" s="82"/>
      <c r="L110" s="82"/>
      <c r="M110" s="54">
        <f>ROUND((((IF(I110=Datos!$B$109,4,IF(I110=Datos!$B$110,3,IF(I110=Datos!$B$111,2,IF(I110=Datos!$B$112,1,0)))))+(IF(J110=Datos!$B$115,4,IF(J110=Datos!$B$116,3,IF(J110=Datos!$B$117,2,IF(J110=Datos!$B$118,1,0)))))+(IF(K110=Datos!$B$121,4,IF(K110=Datos!$B$122,3,IF(K110=Datos!$B$123,2,IF(K110=Datos!$B$124,1,0)))))+(IF(L110=Datos!$B$127,4,IF(L110=Datos!$B$128,3,IF(L110=Datos!$B$129,2,IF(L110=Datos!$B$130,1,0))))))/4),0)</f>
        <v>0</v>
      </c>
      <c r="N110" s="82"/>
      <c r="O110" s="82"/>
      <c r="P110" s="82"/>
      <c r="Q110" s="82"/>
      <c r="R110" s="54">
        <f>ROUND((((IF(N110=Datos!$B$109,4,IF(N110=Datos!$B$110,3,IF(N110=Datos!$B$111,2,IF(N110=Datos!$B$112,1,0)))))+(IF(O110=Datos!$B$115,4,IF(O110=Datos!$B$116,3,IF(O110=Datos!$B$117,2,IF(O110=Datos!$B$118,1,0)))))+(IF(P110=Datos!$B$121,4,IF(P110=Datos!$B$122,3,IF(P110=Datos!$B$123,2,IF(P110=Datos!$B$124,1,0)))))+(IF(Q110=Datos!$B$127,4,IF(Q110=Datos!$B$128,3,IF(Q110=Datos!$B$129,2,IF(Q110=Datos!$B$130,1,0))))))/4),0)</f>
        <v>0</v>
      </c>
      <c r="S110" s="82"/>
      <c r="T110" s="82"/>
      <c r="U110" s="82"/>
      <c r="V110" s="82"/>
      <c r="W110" s="54">
        <f>ROUND((((IF(S110=Datos!$B$109,4,IF(S110=Datos!$B$110,3,IF(S110=Datos!$B$111,2,IF(S110=Datos!$B$112,1,0)))))+(IF(T110=Datos!$B$115,4,IF(T110=Datos!$B$116,3,IF(T110=Datos!$B$117,2,IF(T110=Datos!$B$118,1,0)))))+(IF(U110=Datos!$B$121,4,IF(U110=Datos!$B$122,3,IF(U110=Datos!$B$123,2,IF(U110=Datos!$B$124,1,0)))))+(IF(V110=Datos!$B$127,4,IF(V110=Datos!$B$128,3,IF(V110=Datos!$B$129,2,IF(V110=Datos!$B$130,1,0))))))/4),0)</f>
        <v>0</v>
      </c>
      <c r="X110" s="54">
        <f>IF(H110=Datos!$B$102,5*(M110+R110+W110),IF(H110=Datos!$B$103,4*(M110+R110+W110),IF(H110=Datos!$B$104,3*(M110+R110+W110),IF(H110=Datos!$B$105,2*(M110+R110+W110),IF(H110=Datos!$B$106,1*(M110+R110+W110),0)))))</f>
        <v>0</v>
      </c>
      <c r="Y110" s="54" t="str">
        <f t="shared" si="2"/>
        <v>-</v>
      </c>
      <c r="Z110" s="55" t="str">
        <f t="shared" si="3"/>
        <v>-</v>
      </c>
    </row>
    <row r="111" spans="2:26" s="27" customFormat="1" ht="97.5" customHeight="1" thickBot="1" x14ac:dyDescent="0.3">
      <c r="B111" s="171"/>
      <c r="C111" s="172"/>
      <c r="D111" s="54" t="str">
        <f>IF(B111="","-",VLOOKUP(B111,Datos!$B$3:$C$25,2,FALSE))</f>
        <v>-</v>
      </c>
      <c r="E111" s="82"/>
      <c r="F111" s="82"/>
      <c r="G111" s="82"/>
      <c r="H111" s="83"/>
      <c r="I111" s="82"/>
      <c r="J111" s="82"/>
      <c r="K111" s="82"/>
      <c r="L111" s="82"/>
      <c r="M111" s="54">
        <f>ROUND((((IF(I111=Datos!$B$109,4,IF(I111=Datos!$B$110,3,IF(I111=Datos!$B$111,2,IF(I111=Datos!$B$112,1,0)))))+(IF(J111=Datos!$B$115,4,IF(J111=Datos!$B$116,3,IF(J111=Datos!$B$117,2,IF(J111=Datos!$B$118,1,0)))))+(IF(K111=Datos!$B$121,4,IF(K111=Datos!$B$122,3,IF(K111=Datos!$B$123,2,IF(K111=Datos!$B$124,1,0)))))+(IF(L111=Datos!$B$127,4,IF(L111=Datos!$B$128,3,IF(L111=Datos!$B$129,2,IF(L111=Datos!$B$130,1,0))))))/4),0)</f>
        <v>0</v>
      </c>
      <c r="N111" s="82"/>
      <c r="O111" s="82"/>
      <c r="P111" s="82"/>
      <c r="Q111" s="82"/>
      <c r="R111" s="54">
        <f>ROUND((((IF(N111=Datos!$B$109,4,IF(N111=Datos!$B$110,3,IF(N111=Datos!$B$111,2,IF(N111=Datos!$B$112,1,0)))))+(IF(O111=Datos!$B$115,4,IF(O111=Datos!$B$116,3,IF(O111=Datos!$B$117,2,IF(O111=Datos!$B$118,1,0)))))+(IF(P111=Datos!$B$121,4,IF(P111=Datos!$B$122,3,IF(P111=Datos!$B$123,2,IF(P111=Datos!$B$124,1,0)))))+(IF(Q111=Datos!$B$127,4,IF(Q111=Datos!$B$128,3,IF(Q111=Datos!$B$129,2,IF(Q111=Datos!$B$130,1,0))))))/4),0)</f>
        <v>0</v>
      </c>
      <c r="S111" s="82"/>
      <c r="T111" s="82"/>
      <c r="U111" s="82"/>
      <c r="V111" s="82"/>
      <c r="W111" s="54">
        <f>ROUND((((IF(S111=Datos!$B$109,4,IF(S111=Datos!$B$110,3,IF(S111=Datos!$B$111,2,IF(S111=Datos!$B$112,1,0)))))+(IF(T111=Datos!$B$115,4,IF(T111=Datos!$B$116,3,IF(T111=Datos!$B$117,2,IF(T111=Datos!$B$118,1,0)))))+(IF(U111=Datos!$B$121,4,IF(U111=Datos!$B$122,3,IF(U111=Datos!$B$123,2,IF(U111=Datos!$B$124,1,0)))))+(IF(V111=Datos!$B$127,4,IF(V111=Datos!$B$128,3,IF(V111=Datos!$B$129,2,IF(V111=Datos!$B$130,1,0))))))/4),0)</f>
        <v>0</v>
      </c>
      <c r="X111" s="54">
        <f>IF(H111=Datos!$B$102,5*(M111+R111+W111),IF(H111=Datos!$B$103,4*(M111+R111+W111),IF(H111=Datos!$B$104,3*(M111+R111+W111),IF(H111=Datos!$B$105,2*(M111+R111+W111),IF(H111=Datos!$B$106,1*(M111+R111+W111),0)))))</f>
        <v>0</v>
      </c>
      <c r="Y111" s="54" t="str">
        <f t="shared" si="2"/>
        <v>-</v>
      </c>
      <c r="Z111" s="55" t="str">
        <f t="shared" si="3"/>
        <v>-</v>
      </c>
    </row>
    <row r="112" spans="2:26" ht="15" thickBot="1" x14ac:dyDescent="0.3"/>
    <row r="113" spans="2:6" ht="22.5" customHeight="1" x14ac:dyDescent="0.25">
      <c r="B113" s="168" t="s">
        <v>515</v>
      </c>
      <c r="C113" s="169"/>
      <c r="D113" s="56" t="s">
        <v>520</v>
      </c>
      <c r="E113" s="169" t="s">
        <v>521</v>
      </c>
      <c r="F113" s="170"/>
    </row>
    <row r="114" spans="2:6" ht="52.5" customHeight="1" thickBot="1" x14ac:dyDescent="0.3">
      <c r="B114" s="118" t="s">
        <v>516</v>
      </c>
      <c r="C114" s="119"/>
      <c r="D114" s="69" t="s">
        <v>517</v>
      </c>
      <c r="E114" s="120" t="s">
        <v>517</v>
      </c>
      <c r="F114" s="121"/>
    </row>
  </sheetData>
  <sheetProtection password="8868" sheet="1" objects="1" scenarios="1" selectLockedCells="1"/>
  <mergeCells count="124">
    <mergeCell ref="Z8:Z10"/>
    <mergeCell ref="B2:B4"/>
    <mergeCell ref="C2:D2"/>
    <mergeCell ref="F2:F4"/>
    <mergeCell ref="C3:D3"/>
    <mergeCell ref="C4:D4"/>
    <mergeCell ref="G8:G10"/>
    <mergeCell ref="B8:C10"/>
    <mergeCell ref="I9:M9"/>
    <mergeCell ref="N9:R9"/>
    <mergeCell ref="D8:D10"/>
    <mergeCell ref="E8:E10"/>
    <mergeCell ref="F8:F10"/>
    <mergeCell ref="B12:C12"/>
    <mergeCell ref="B13:C13"/>
    <mergeCell ref="B14:C14"/>
    <mergeCell ref="B15:C15"/>
    <mergeCell ref="B16:C16"/>
    <mergeCell ref="H7:Y7"/>
    <mergeCell ref="H8:H10"/>
    <mergeCell ref="I8:W8"/>
    <mergeCell ref="X8:X10"/>
    <mergeCell ref="Y8:Y10"/>
    <mergeCell ref="S9:W9"/>
    <mergeCell ref="B11:C11"/>
    <mergeCell ref="B22:C22"/>
    <mergeCell ref="B23:C23"/>
    <mergeCell ref="B24:C24"/>
    <mergeCell ref="B25:C25"/>
    <mergeCell ref="B26:C26"/>
    <mergeCell ref="B17:C17"/>
    <mergeCell ref="B18:C18"/>
    <mergeCell ref="B19:C19"/>
    <mergeCell ref="B20:C20"/>
    <mergeCell ref="B21:C21"/>
    <mergeCell ref="B32:C32"/>
    <mergeCell ref="B33:C33"/>
    <mergeCell ref="B34:C34"/>
    <mergeCell ref="B35:C35"/>
    <mergeCell ref="B36:C36"/>
    <mergeCell ref="B27:C27"/>
    <mergeCell ref="B28:C28"/>
    <mergeCell ref="B29:C29"/>
    <mergeCell ref="B30:C30"/>
    <mergeCell ref="B31:C31"/>
    <mergeCell ref="B42:C42"/>
    <mergeCell ref="B43:C43"/>
    <mergeCell ref="B44:C44"/>
    <mergeCell ref="B45:C45"/>
    <mergeCell ref="B46:C46"/>
    <mergeCell ref="B37:C37"/>
    <mergeCell ref="B38:C38"/>
    <mergeCell ref="B39:C39"/>
    <mergeCell ref="B40:C40"/>
    <mergeCell ref="B41:C41"/>
    <mergeCell ref="B52:C52"/>
    <mergeCell ref="B53:C53"/>
    <mergeCell ref="B54:C54"/>
    <mergeCell ref="B55:C55"/>
    <mergeCell ref="B56:C56"/>
    <mergeCell ref="B47:C47"/>
    <mergeCell ref="B48:C48"/>
    <mergeCell ref="B49:C49"/>
    <mergeCell ref="B50:C50"/>
    <mergeCell ref="B51:C51"/>
    <mergeCell ref="B62:C62"/>
    <mergeCell ref="B63:C63"/>
    <mergeCell ref="B64:C64"/>
    <mergeCell ref="B65:C65"/>
    <mergeCell ref="B66:C66"/>
    <mergeCell ref="B57:C57"/>
    <mergeCell ref="B58:C58"/>
    <mergeCell ref="B59:C59"/>
    <mergeCell ref="B60:C60"/>
    <mergeCell ref="B61:C61"/>
    <mergeCell ref="B72:C72"/>
    <mergeCell ref="B73:C73"/>
    <mergeCell ref="B74:C74"/>
    <mergeCell ref="B75:C75"/>
    <mergeCell ref="B76:C76"/>
    <mergeCell ref="B67:C67"/>
    <mergeCell ref="B68:C68"/>
    <mergeCell ref="B69:C69"/>
    <mergeCell ref="B70:C70"/>
    <mergeCell ref="B71:C71"/>
    <mergeCell ref="B82:C82"/>
    <mergeCell ref="B83:C83"/>
    <mergeCell ref="B84:C84"/>
    <mergeCell ref="B85:C85"/>
    <mergeCell ref="B86:C86"/>
    <mergeCell ref="B77:C77"/>
    <mergeCell ref="B78:C78"/>
    <mergeCell ref="B79:C79"/>
    <mergeCell ref="B80:C80"/>
    <mergeCell ref="B81:C81"/>
    <mergeCell ref="B92:C92"/>
    <mergeCell ref="B93:C93"/>
    <mergeCell ref="B94:C94"/>
    <mergeCell ref="B95:C95"/>
    <mergeCell ref="B96:C96"/>
    <mergeCell ref="B87:C87"/>
    <mergeCell ref="B88:C88"/>
    <mergeCell ref="B89:C89"/>
    <mergeCell ref="B90:C90"/>
    <mergeCell ref="B91:C91"/>
    <mergeCell ref="B102:C102"/>
    <mergeCell ref="B103:C103"/>
    <mergeCell ref="B104:C104"/>
    <mergeCell ref="B105:C105"/>
    <mergeCell ref="B106:C106"/>
    <mergeCell ref="B97:C97"/>
    <mergeCell ref="B98:C98"/>
    <mergeCell ref="B99:C99"/>
    <mergeCell ref="B100:C100"/>
    <mergeCell ref="B101:C101"/>
    <mergeCell ref="B113:C113"/>
    <mergeCell ref="E113:F113"/>
    <mergeCell ref="B114:C114"/>
    <mergeCell ref="E114:F114"/>
    <mergeCell ref="B107:C107"/>
    <mergeCell ref="B108:C108"/>
    <mergeCell ref="B109:C109"/>
    <mergeCell ref="B110:C110"/>
    <mergeCell ref="B111:C111"/>
  </mergeCells>
  <conditionalFormatting sqref="Y1:Y11 Y112:Y1048576">
    <cfRule type="beginsWith" dxfId="65" priority="4" operator="beginsWith" text="RIESGO SIGNIFICATIVO">
      <formula>LEFT(Y1,LEN("RIESGO SIGNIFICATIVO"))="RIESGO SIGNIFICATIVO"</formula>
    </cfRule>
    <cfRule type="beginsWith" dxfId="64" priority="5" operator="beginsWith" text="RIESGO MODERADO">
      <formula>LEFT(Y1,LEN("RIESGO MODERADO"))="RIESGO MODERADO"</formula>
    </cfRule>
    <cfRule type="beginsWith" dxfId="63" priority="6" operator="beginsWith" text="RIESGO LEVE">
      <formula>LEFT(Y1,LEN("RIESGO LEVE"))="RIESGO LEVE"</formula>
    </cfRule>
  </conditionalFormatting>
  <conditionalFormatting sqref="Y12:Y111">
    <cfRule type="beginsWith" dxfId="62" priority="1" operator="beginsWith" text="RIESGO SIGNIFICATIVO">
      <formula>LEFT(Y12,LEN("RIESGO SIGNIFICATIVO"))="RIESGO SIGNIFICATIVO"</formula>
    </cfRule>
    <cfRule type="beginsWith" dxfId="61" priority="2" operator="beginsWith" text="RIESGO MODERADO">
      <formula>LEFT(Y12,LEN("RIESGO MODERADO"))="RIESGO MODERADO"</formula>
    </cfRule>
    <cfRule type="beginsWith" dxfId="60" priority="3" operator="beginsWith" text="RIESGO LEVE">
      <formula>LEFT(Y12,LEN("RIESGO LEVE"))="RIESGO LEVE"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Datos!$B$3:$B$25</xm:f>
          </x14:formula1>
          <xm:sqref>B11:C111</xm:sqref>
        </x14:dataValidation>
        <x14:dataValidation type="list" allowBlank="1" showInputMessage="1" showErrorMessage="1">
          <x14:formula1>
            <xm:f>Datos!$B$102:$B$106</xm:f>
          </x14:formula1>
          <xm:sqref>H11:H111</xm:sqref>
        </x14:dataValidation>
        <x14:dataValidation type="list" allowBlank="1" showInputMessage="1" showErrorMessage="1">
          <x14:formula1>
            <xm:f>Datos!$B$97:$B$99</xm:f>
          </x14:formula1>
          <xm:sqref>F11:F111</xm:sqref>
        </x14:dataValidation>
        <x14:dataValidation type="list" allowBlank="1" showInputMessage="1" showErrorMessage="1">
          <x14:formula1>
            <xm:f>Datos!$B$109:$B$112</xm:f>
          </x14:formula1>
          <xm:sqref>N11:N111 S11:S111 I11:I111</xm:sqref>
        </x14:dataValidation>
        <x14:dataValidation type="list" allowBlank="1" showInputMessage="1" showErrorMessage="1">
          <x14:formula1>
            <xm:f>Datos!$B$115:$B$118</xm:f>
          </x14:formula1>
          <xm:sqref>O11:O111 T11:T111 J11:J111</xm:sqref>
        </x14:dataValidation>
        <x14:dataValidation type="list" allowBlank="1" showInputMessage="1" showErrorMessage="1">
          <x14:formula1>
            <xm:f>Datos!$B$121:$B$124</xm:f>
          </x14:formula1>
          <xm:sqref>P11:P111 U11:U111 K11:K111</xm:sqref>
        </x14:dataValidation>
        <x14:dataValidation type="list" allowBlank="1" showInputMessage="1" showErrorMessage="1">
          <x14:formula1>
            <xm:f>Datos!$B$127:$B$130</xm:f>
          </x14:formula1>
          <xm:sqref>Q11:Q111 V11:V111 L11:L111</xm:sqref>
        </x14:dataValidation>
        <x14:dataValidation type="list" allowBlank="1" showInputMessage="1" showErrorMessage="1">
          <x14:formula1>
            <xm:f>Datos!$E$3:$E$25</xm:f>
          </x14:formula1>
          <xm:sqref>E11:E111</xm:sqref>
        </x14:dataValidation>
        <x14:dataValidation type="list" allowBlank="1" showInputMessage="1" showErrorMessage="1">
          <x14:formula1>
            <xm:f>Datos!$O$97:$O$126</xm:f>
          </x14:formula1>
          <xm:sqref>G11:G111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B1:AB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7" width="30.42578125" style="60" customWidth="1"/>
    <col min="8" max="8" width="19" style="60" bestFit="1" customWidth="1"/>
    <col min="9" max="9" width="17.42578125" style="60" bestFit="1" customWidth="1"/>
    <col min="10" max="10" width="37.28515625" style="60" customWidth="1"/>
    <col min="11" max="11" width="23" style="60" bestFit="1" customWidth="1"/>
    <col min="12" max="14" width="18.5703125" style="60" customWidth="1"/>
    <col min="15" max="15" width="19.7109375" style="60" customWidth="1"/>
    <col min="16" max="16" width="20.5703125" style="60" bestFit="1" customWidth="1"/>
    <col min="17" max="17" width="21.7109375" style="60" bestFit="1" customWidth="1"/>
    <col min="18" max="18" width="21.42578125" style="60" customWidth="1"/>
    <col min="19" max="19" width="20.85546875" style="60" customWidth="1"/>
    <col min="20" max="20" width="32.140625" style="60" customWidth="1"/>
    <col min="21" max="21" width="17.85546875" style="60" bestFit="1" customWidth="1"/>
    <col min="22" max="22" width="15" style="60" bestFit="1" customWidth="1"/>
    <col min="23" max="23" width="15.85546875" style="60" bestFit="1" customWidth="1"/>
    <col min="24" max="24" width="31.7109375" style="60" bestFit="1" customWidth="1"/>
    <col min="25" max="25" width="34.42578125" style="60" customWidth="1"/>
    <col min="26" max="26" width="15.7109375" style="60" bestFit="1" customWidth="1"/>
    <col min="27" max="27" width="13.42578125" style="60" bestFit="1" customWidth="1"/>
    <col min="28" max="28" width="30.42578125" style="60" bestFit="1" customWidth="1"/>
    <col min="29" max="16384" width="11.42578125" style="60"/>
  </cols>
  <sheetData>
    <row r="1" spans="2:28" ht="15" customHeight="1" x14ac:dyDescent="0.25"/>
    <row r="2" spans="2:28" ht="30" customHeight="1" x14ac:dyDescent="0.25">
      <c r="B2" s="141"/>
      <c r="C2" s="142" t="s">
        <v>523</v>
      </c>
      <c r="D2" s="143"/>
      <c r="E2" s="3" t="s">
        <v>524</v>
      </c>
      <c r="F2" s="144"/>
      <c r="G2" s="86"/>
    </row>
    <row r="3" spans="2:28" ht="30" customHeight="1" x14ac:dyDescent="0.25">
      <c r="B3" s="141"/>
      <c r="C3" s="142" t="s">
        <v>0</v>
      </c>
      <c r="D3" s="143"/>
      <c r="E3" s="3" t="s">
        <v>2</v>
      </c>
      <c r="F3" s="145"/>
      <c r="G3" s="86"/>
    </row>
    <row r="4" spans="2:28" ht="30" customHeight="1" x14ac:dyDescent="0.25">
      <c r="B4" s="141"/>
      <c r="C4" s="142" t="s">
        <v>1</v>
      </c>
      <c r="D4" s="143"/>
      <c r="E4" s="9" t="s">
        <v>525</v>
      </c>
      <c r="F4" s="146"/>
      <c r="G4" s="86"/>
    </row>
    <row r="6" spans="2:28" ht="45" customHeight="1" x14ac:dyDescent="0.25">
      <c r="C6" s="60" t="s">
        <v>6</v>
      </c>
    </row>
    <row r="7" spans="2:28" ht="15" customHeight="1" thickBot="1" x14ac:dyDescent="0.3"/>
    <row r="8" spans="2:28" s="88" customFormat="1" ht="15" customHeight="1" x14ac:dyDescent="0.25">
      <c r="B8" s="198" t="s">
        <v>80</v>
      </c>
      <c r="C8" s="194"/>
      <c r="D8" s="203" t="s">
        <v>67</v>
      </c>
      <c r="E8" s="194" t="s">
        <v>69</v>
      </c>
      <c r="F8" s="194" t="s">
        <v>81</v>
      </c>
      <c r="G8" s="194" t="s">
        <v>82</v>
      </c>
      <c r="H8" s="194" t="s">
        <v>88</v>
      </c>
      <c r="I8" s="194" t="s">
        <v>86</v>
      </c>
      <c r="J8" s="194"/>
      <c r="K8" s="194" t="s">
        <v>94</v>
      </c>
      <c r="L8" s="194" t="s">
        <v>98</v>
      </c>
      <c r="M8" s="194"/>
      <c r="N8" s="194"/>
      <c r="O8" s="203" t="s">
        <v>104</v>
      </c>
      <c r="P8" s="203"/>
      <c r="Q8" s="203"/>
      <c r="R8" s="203"/>
      <c r="S8" s="203"/>
      <c r="T8" s="87" t="s">
        <v>72</v>
      </c>
      <c r="U8" s="194" t="s">
        <v>106</v>
      </c>
      <c r="V8" s="203" t="s">
        <v>115</v>
      </c>
      <c r="W8" s="203"/>
      <c r="X8" s="203"/>
      <c r="Y8" s="203"/>
      <c r="Z8" s="203"/>
      <c r="AA8" s="194" t="s">
        <v>114</v>
      </c>
      <c r="AB8" s="195"/>
    </row>
    <row r="9" spans="2:28" s="88" customFormat="1" ht="15" customHeight="1" x14ac:dyDescent="0.25">
      <c r="B9" s="201"/>
      <c r="C9" s="199"/>
      <c r="D9" s="204"/>
      <c r="E9" s="199"/>
      <c r="F9" s="199"/>
      <c r="G9" s="199"/>
      <c r="H9" s="199"/>
      <c r="I9" s="199" t="s">
        <v>25</v>
      </c>
      <c r="J9" s="199" t="s">
        <v>87</v>
      </c>
      <c r="K9" s="199"/>
      <c r="L9" s="199" t="s">
        <v>95</v>
      </c>
      <c r="M9" s="199" t="s">
        <v>96</v>
      </c>
      <c r="N9" s="199" t="s">
        <v>97</v>
      </c>
      <c r="O9" s="199" t="s">
        <v>99</v>
      </c>
      <c r="P9" s="199" t="s">
        <v>100</v>
      </c>
      <c r="Q9" s="199" t="s">
        <v>101</v>
      </c>
      <c r="R9" s="199" t="s">
        <v>102</v>
      </c>
      <c r="S9" s="199" t="s">
        <v>103</v>
      </c>
      <c r="T9" s="199" t="s">
        <v>105</v>
      </c>
      <c r="U9" s="199"/>
      <c r="V9" s="199" t="s">
        <v>107</v>
      </c>
      <c r="W9" s="199" t="s">
        <v>108</v>
      </c>
      <c r="X9" s="199" t="s">
        <v>109</v>
      </c>
      <c r="Y9" s="204" t="s">
        <v>110</v>
      </c>
      <c r="Z9" s="199" t="s">
        <v>111</v>
      </c>
      <c r="AA9" s="199" t="s">
        <v>112</v>
      </c>
      <c r="AB9" s="206" t="s">
        <v>113</v>
      </c>
    </row>
    <row r="10" spans="2:28" s="88" customFormat="1" ht="15" customHeight="1" thickBot="1" x14ac:dyDescent="0.3">
      <c r="B10" s="202"/>
      <c r="C10" s="200"/>
      <c r="D10" s="205"/>
      <c r="E10" s="200"/>
      <c r="F10" s="200"/>
      <c r="G10" s="200"/>
      <c r="H10" s="200"/>
      <c r="I10" s="200"/>
      <c r="J10" s="200"/>
      <c r="K10" s="200"/>
      <c r="L10" s="200"/>
      <c r="M10" s="200"/>
      <c r="N10" s="200"/>
      <c r="O10" s="200"/>
      <c r="P10" s="200"/>
      <c r="Q10" s="200"/>
      <c r="R10" s="200"/>
      <c r="S10" s="200"/>
      <c r="T10" s="200"/>
      <c r="U10" s="200"/>
      <c r="V10" s="200"/>
      <c r="W10" s="200"/>
      <c r="X10" s="200"/>
      <c r="Y10" s="205"/>
      <c r="Z10" s="200"/>
      <c r="AA10" s="200"/>
      <c r="AB10" s="207"/>
    </row>
    <row r="11" spans="2:28" s="90" customFormat="1" ht="97.5" customHeight="1" thickBot="1" x14ac:dyDescent="0.3">
      <c r="B11" s="171"/>
      <c r="C11" s="172"/>
      <c r="D11" s="89" t="str">
        <f>IF(B11="","-",VLOOKUP(B11,Datos!$B$3:$C$25,2,FALSE))</f>
        <v>-</v>
      </c>
      <c r="E11" s="82"/>
      <c r="F11" s="82"/>
      <c r="G11" s="82"/>
      <c r="H11" s="82"/>
      <c r="I11" s="82"/>
      <c r="J11" s="82"/>
      <c r="K11" s="84"/>
      <c r="L11" s="84"/>
      <c r="M11" s="84"/>
      <c r="N11" s="84"/>
      <c r="O11" s="82"/>
      <c r="P11" s="82"/>
      <c r="Q11" s="89" t="str">
        <f>IF(AND(O11=Datos!$B$156,P11=Datos!$B$162),Datos!$D$167,IF(AND(O11=Datos!$B$156,P11=Datos!$B$163),Datos!$E$167,IF(AND(O11=Datos!$B$156,P11=Datos!$B$164),Datos!$F$167,IF(AND(O11=Datos!$B$156,P11=Datos!$B$165),Datos!$G$167,IF(AND(O11=Datos!$B$157,P11=Datos!$B$162),Datos!$D$168,IF(AND(O11=Datos!$B$157,P11=Datos!$B$163),Datos!$E$168,IF(AND(O11=Datos!$B$157,P11=Datos!$B$164),Datos!$F$168,IF(AND(O11=Datos!$B$157,P11=Datos!$B$165),Datos!$G$168,IF(AND(O11=Datos!$B$158,P11=Datos!$B$162),Datos!$D$169,IF(AND(O11=Datos!$B$158,P11=Datos!$B$163),Datos!$E$169,IF(AND(O11=Datos!$B$158,P11=Datos!$B$164),Datos!$F$169,IF(AND(O11=Datos!$B$158,P11=Datos!$B$165),Datos!$G$169,IF(AND(O11=Datos!$B$159,P11=Datos!$B$162),"N/A",IF(AND(O11=Datos!$B$159,P11=Datos!$B$163),"N/A",IF(AND(O11=Datos!$B$159,P11=Datos!$B$164),"N/A",IF(AND(O11=Datos!$B$159,P11=Datos!$B$165),"N/A","-"))))))))))))))))</f>
        <v>-</v>
      </c>
      <c r="R11" s="82"/>
      <c r="S11" s="89" t="str">
        <f>(IF(AND(Q11=Datos!$D$167,R11=Datos!$B$171),Datos!$D$176,IF(AND(Q11=Datos!$D$168,R11=Datos!$B$171),Datos!$D$176,IF(AND(Q11=Datos!$D$169,R11=Datos!$B$171),Datos!$F$176,IF(AND(Q11=Datos!$E$167,R11=Datos!$B$171),Datos!$D$176,IF(AND(Q11=Datos!$E$168,R11=Datos!$B$171),Datos!$E$176,IF(AND(Q11=Datos!$E$169,R11=Datos!$B$171),Datos!$F$176,IF(AND(Q11=Datos!$F$167,R11=Datos!$B$171),Datos!$E$176,IF(AND(Q11=Datos!$F$168,R11=Datos!$B$171),Datos!$E$176,IF(AND(Q11=Datos!$F$169,R11=Datos!$B$171),Datos!$G$176,IF(AND(Q11=Datos!$G$167,R11=Datos!$B$171),Datos!$E$176,IF(AND(Q11=Datos!$G$168,R11=Datos!$B$171),Datos!$F$176,IF(AND(Q11=Datos!$G$169,R11=Datos!$B$171),Datos!$G$176,IF(AND(Q11=Datos!$D$167,R11=Datos!$B$172),Datos!$D$178,IF(AND(Q11=Datos!$D$168,R11=Datos!$B$172),Datos!$D$178,IF(AND(Q11=Datos!$D$169,R11=Datos!$B$172),Datos!$F$178,IF(AND(Q11=Datos!$E$167,R11=Datos!$B$172),Datos!$D$178,IF(AND(Q11=Datos!$E$168,R11=Datos!$B$172),Datos!$E$178,IF(AND(Q11=Datos!$E$169,R11=Datos!$B$172),Datos!$F$178,IF(AND(Q11=Datos!$F$167,R11=Datos!$B$172),Datos!$E$178,IF(AND(Q11=Datos!$F$168,R11=Datos!$B$172),Datos!$E$178,IF(AND(Q11=Datos!$F$169,R11=Datos!$B$172),Datos!$G$178,IF(AND(Q11=Datos!$G$167,R11=Datos!$B$172),Datos!$E$178,IF(AND(Q11=Datos!$G$168,R11=Datos!$B$172),Datos!$F$178,IF(AND(Q11=Datos!$G$169,R11=Datos!$B$172),Datos!$G$179,IF(AND(Q11=Datos!$D$167,R11=Datos!$B$173),Datos!$D$180,IF(AND(Q11=Datos!$D$168,R11=Datos!$B$173),Datos!$D$180,IF(AND(Q11=Datos!$D$169,R11=Datos!$B$173),Datos!$F$180,IF(AND(Q11=Datos!$E$167,R11=Datos!$B$173),Datos!$D$180,IF(AND(Q11=Datos!$E$168,R11=Datos!$B$173),Datos!$E$180,IF(AND(Q11=Datos!$E$169,R11=Datos!$B$173),Datos!$F$180,IF(AND(Q11=Datos!$F$167,R11=Datos!$B$173),Datos!$E$180,IF(AND(Q11=Datos!$F$168,R11=Datos!$B$173),Datos!$E$180,IF(AND(Q11=Datos!$F$169,R11=Datos!$B$173),Datos!$G$180,IF(AND(Q11=Datos!$G$167,R11=Datos!$B$173),Datos!$E$180,IF(AND(Q11=Datos!$G$168,R11=Datos!$B$173),Datos!$F$180,IF(AND(Q11=Datos!$G$169,R11=Datos!$B$173),Datos!$G$180,IF(AND(Q11=Datos!$D$167,R11=Datos!$B$174),Datos!$D$182,IF(AND(Q11=Datos!$D$168,R11=Datos!$B$174),Datos!$D$182,IF(AND(Q11=Datos!$D$169,R11=Datos!$B$174),Datos!$F$182,IF(AND(Q11=Datos!$E$167,R11=Datos!$B$174),Datos!$D$182,IF(AND(Q11=Datos!$E$168,R11=Datos!$B$174),Datos!$E$182,IF(AND(Q11=Datos!$E$169,R11=Datos!$B$174),Datos!$F$182,IF(AND(Q11=Datos!$F$167,R11=Datos!$B$174),Datos!$E$182,IF(AND(Q11=Datos!$F$168,R11=Datos!$B$174),Datos!$E$182,IF(AND(Q11=Datos!$F$169,R11=Datos!$B$174),Datos!$G$182,IF(AND(Q11=Datos!$G$167,R11=Datos!$B$174),Datos!$E$183,IF(AND(Q11=Datos!$G$168,R11=Datos!$B$174),Datos!$F$182,IF(AND(Q11=Datos!$G$169,R11=Datos!$B$174),Datos!$G$183,IF(O11=Datos!$B$159,Datos!$G$183,"-"))))))))))))))))))))))))))))))))))))))))))))))))))</f>
        <v>-</v>
      </c>
      <c r="T11" s="89" t="str">
        <f>IF(ISNUMBER(SEARCH("Nivel de Riesgo 1",S11)),"NO ACEPTABLE",IF(ISNUMBER(SEARCH("Nivel de Riesgo 2",S11)),"NO ACEPTABLE O ACEPTABLE CON CONTROL ESPECÍFICO",IF(ISNUMBER(SEARCH("Nivel de Riesgo 3",S11)),"ACEPTABLE",IF(ISNUMBER(SEARCH("Nivel de Riesgo 4",S11)),"ACEPTABLE","-"))))</f>
        <v>-</v>
      </c>
      <c r="U11" s="84"/>
      <c r="V11" s="84"/>
      <c r="W11" s="84"/>
      <c r="X11" s="84"/>
      <c r="Y11" s="84"/>
      <c r="Z11" s="84"/>
      <c r="AA11" s="84"/>
      <c r="AB11" s="85"/>
    </row>
    <row r="12" spans="2:28" s="90" customFormat="1" ht="97.5" customHeight="1" thickBot="1" x14ac:dyDescent="0.3">
      <c r="B12" s="171"/>
      <c r="C12" s="172"/>
      <c r="D12" s="89" t="str">
        <f>IF(B12="","-",VLOOKUP(B12,Datos!$B$3:$C$25,2,FALSE))</f>
        <v>-</v>
      </c>
      <c r="E12" s="82"/>
      <c r="F12" s="82"/>
      <c r="G12" s="82"/>
      <c r="H12" s="82"/>
      <c r="I12" s="82"/>
      <c r="J12" s="82"/>
      <c r="K12" s="84"/>
      <c r="L12" s="84"/>
      <c r="M12" s="84"/>
      <c r="N12" s="84"/>
      <c r="O12" s="82"/>
      <c r="P12" s="82"/>
      <c r="Q12" s="89" t="str">
        <f>IF(AND(O12=Datos!$B$156,P12=Datos!$B$162),Datos!$D$167,IF(AND(O12=Datos!$B$156,P12=Datos!$B$163),Datos!$E$167,IF(AND(O12=Datos!$B$156,P12=Datos!$B$164),Datos!$F$167,IF(AND(O12=Datos!$B$156,P12=Datos!$B$165),Datos!$G$167,IF(AND(O12=Datos!$B$157,P12=Datos!$B$162),Datos!$D$168,IF(AND(O12=Datos!$B$157,P12=Datos!$B$163),Datos!$E$168,IF(AND(O12=Datos!$B$157,P12=Datos!$B$164),Datos!$F$168,IF(AND(O12=Datos!$B$157,P12=Datos!$B$165),Datos!$G$168,IF(AND(O12=Datos!$B$158,P12=Datos!$B$162),Datos!$D$169,IF(AND(O12=Datos!$B$158,P12=Datos!$B$163),Datos!$E$169,IF(AND(O12=Datos!$B$158,P12=Datos!$B$164),Datos!$F$169,IF(AND(O12=Datos!$B$158,P12=Datos!$B$165),Datos!$G$169,IF(AND(O12=Datos!$B$159,P12=Datos!$B$162),"N/A",IF(AND(O12=Datos!$B$159,P12=Datos!$B$163),"N/A",IF(AND(O12=Datos!$B$159,P12=Datos!$B$164),"N/A",IF(AND(O12=Datos!$B$159,P12=Datos!$B$165),"N/A","-"))))))))))))))))</f>
        <v>-</v>
      </c>
      <c r="R12" s="82"/>
      <c r="S12" s="89" t="str">
        <f>(IF(AND(Q12=Datos!$D$167,R12=Datos!$B$171),Datos!$D$176,IF(AND(Q12=Datos!$D$168,R12=Datos!$B$171),Datos!$D$176,IF(AND(Q12=Datos!$D$169,R12=Datos!$B$171),Datos!$F$176,IF(AND(Q12=Datos!$E$167,R12=Datos!$B$171),Datos!$D$176,IF(AND(Q12=Datos!$E$168,R12=Datos!$B$171),Datos!$E$176,IF(AND(Q12=Datos!$E$169,R12=Datos!$B$171),Datos!$F$176,IF(AND(Q12=Datos!$F$167,R12=Datos!$B$171),Datos!$E$176,IF(AND(Q12=Datos!$F$168,R12=Datos!$B$171),Datos!$E$176,IF(AND(Q12=Datos!$F$169,R12=Datos!$B$171),Datos!$G$176,IF(AND(Q12=Datos!$G$167,R12=Datos!$B$171),Datos!$E$176,IF(AND(Q12=Datos!$G$168,R12=Datos!$B$171),Datos!$F$176,IF(AND(Q12=Datos!$G$169,R12=Datos!$B$171),Datos!$G$176,IF(AND(Q12=Datos!$D$167,R12=Datos!$B$172),Datos!$D$178,IF(AND(Q12=Datos!$D$168,R12=Datos!$B$172),Datos!$D$178,IF(AND(Q12=Datos!$D$169,R12=Datos!$B$172),Datos!$F$178,IF(AND(Q12=Datos!$E$167,R12=Datos!$B$172),Datos!$D$178,IF(AND(Q12=Datos!$E$168,R12=Datos!$B$172),Datos!$E$178,IF(AND(Q12=Datos!$E$169,R12=Datos!$B$172),Datos!$F$178,IF(AND(Q12=Datos!$F$167,R12=Datos!$B$172),Datos!$E$178,IF(AND(Q12=Datos!$F$168,R12=Datos!$B$172),Datos!$E$178,IF(AND(Q12=Datos!$F$169,R12=Datos!$B$172),Datos!$G$178,IF(AND(Q12=Datos!$G$167,R12=Datos!$B$172),Datos!$E$178,IF(AND(Q12=Datos!$G$168,R12=Datos!$B$172),Datos!$F$178,IF(AND(Q12=Datos!$G$169,R12=Datos!$B$172),Datos!$G$179,IF(AND(Q12=Datos!$D$167,R12=Datos!$B$173),Datos!$D$180,IF(AND(Q12=Datos!$D$168,R12=Datos!$B$173),Datos!$D$180,IF(AND(Q12=Datos!$D$169,R12=Datos!$B$173),Datos!$F$180,IF(AND(Q12=Datos!$E$167,R12=Datos!$B$173),Datos!$D$180,IF(AND(Q12=Datos!$E$168,R12=Datos!$B$173),Datos!$E$180,IF(AND(Q12=Datos!$E$169,R12=Datos!$B$173),Datos!$F$180,IF(AND(Q12=Datos!$F$167,R12=Datos!$B$173),Datos!$E$180,IF(AND(Q12=Datos!$F$168,R12=Datos!$B$173),Datos!$E$180,IF(AND(Q12=Datos!$F$169,R12=Datos!$B$173),Datos!$G$180,IF(AND(Q12=Datos!$G$167,R12=Datos!$B$173),Datos!$E$180,IF(AND(Q12=Datos!$G$168,R12=Datos!$B$173),Datos!$F$180,IF(AND(Q12=Datos!$G$169,R12=Datos!$B$173),Datos!$G$180,IF(AND(Q12=Datos!$D$167,R12=Datos!$B$174),Datos!$D$182,IF(AND(Q12=Datos!$D$168,R12=Datos!$B$174),Datos!$D$182,IF(AND(Q12=Datos!$D$169,R12=Datos!$B$174),Datos!$F$182,IF(AND(Q12=Datos!$E$167,R12=Datos!$B$174),Datos!$D$182,IF(AND(Q12=Datos!$E$168,R12=Datos!$B$174),Datos!$E$182,IF(AND(Q12=Datos!$E$169,R12=Datos!$B$174),Datos!$F$182,IF(AND(Q12=Datos!$F$167,R12=Datos!$B$174),Datos!$E$182,IF(AND(Q12=Datos!$F$168,R12=Datos!$B$174),Datos!$E$182,IF(AND(Q12=Datos!$F$169,R12=Datos!$B$174),Datos!$G$182,IF(AND(Q12=Datos!$G$167,R12=Datos!$B$174),Datos!$E$183,IF(AND(Q12=Datos!$G$168,R12=Datos!$B$174),Datos!$F$182,IF(AND(Q12=Datos!$G$169,R12=Datos!$B$174),Datos!$G$183,IF(O12=Datos!$B$159,Datos!$G$183,"-"))))))))))))))))))))))))))))))))))))))))))))))))))</f>
        <v>-</v>
      </c>
      <c r="T12" s="89" t="str">
        <f t="shared" ref="T12:T75" si="0">IF(ISNUMBER(SEARCH("Nivel de Riesgo 1",S12)),"NO ACEPTABLE",IF(ISNUMBER(SEARCH("Nivel de Riesgo 2",S12)),"NO ACEPTABLE O ACEPTABLE CON CONTROL ESPECÍFICO",IF(ISNUMBER(SEARCH("Nivel de Riesgo 3",S12)),"ACEPTABLE",IF(ISNUMBER(SEARCH("Nivel de Riesgo 4",S12)),"ACEPTABLE","-"))))</f>
        <v>-</v>
      </c>
      <c r="U12" s="84"/>
      <c r="V12" s="84"/>
      <c r="W12" s="84"/>
      <c r="X12" s="84"/>
      <c r="Y12" s="84"/>
      <c r="Z12" s="84"/>
      <c r="AA12" s="84"/>
      <c r="AB12" s="85"/>
    </row>
    <row r="13" spans="2:28" s="90" customFormat="1" ht="97.5" customHeight="1" thickBot="1" x14ac:dyDescent="0.3">
      <c r="B13" s="171"/>
      <c r="C13" s="172"/>
      <c r="D13" s="89" t="str">
        <f>IF(B13="","-",VLOOKUP(B13,Datos!$B$3:$C$25,2,FALSE))</f>
        <v>-</v>
      </c>
      <c r="E13" s="82"/>
      <c r="F13" s="82"/>
      <c r="G13" s="82"/>
      <c r="H13" s="82"/>
      <c r="I13" s="82"/>
      <c r="J13" s="82"/>
      <c r="K13" s="84"/>
      <c r="L13" s="84"/>
      <c r="M13" s="84"/>
      <c r="N13" s="84"/>
      <c r="O13" s="82"/>
      <c r="P13" s="82"/>
      <c r="Q13" s="89" t="str">
        <f>IF(AND(O13=Datos!$B$156,P13=Datos!$B$162),Datos!$D$167,IF(AND(O13=Datos!$B$156,P13=Datos!$B$163),Datos!$E$167,IF(AND(O13=Datos!$B$156,P13=Datos!$B$164),Datos!$F$167,IF(AND(O13=Datos!$B$156,P13=Datos!$B$165),Datos!$G$167,IF(AND(O13=Datos!$B$157,P13=Datos!$B$162),Datos!$D$168,IF(AND(O13=Datos!$B$157,P13=Datos!$B$163),Datos!$E$168,IF(AND(O13=Datos!$B$157,P13=Datos!$B$164),Datos!$F$168,IF(AND(O13=Datos!$B$157,P13=Datos!$B$165),Datos!$G$168,IF(AND(O13=Datos!$B$158,P13=Datos!$B$162),Datos!$D$169,IF(AND(O13=Datos!$B$158,P13=Datos!$B$163),Datos!$E$169,IF(AND(O13=Datos!$B$158,P13=Datos!$B$164),Datos!$F$169,IF(AND(O13=Datos!$B$158,P13=Datos!$B$165),Datos!$G$169,IF(AND(O13=Datos!$B$159,P13=Datos!$B$162),"N/A",IF(AND(O13=Datos!$B$159,P13=Datos!$B$163),"N/A",IF(AND(O13=Datos!$B$159,P13=Datos!$B$164),"N/A",IF(AND(O13=Datos!$B$159,P13=Datos!$B$165),"N/A","-"))))))))))))))))</f>
        <v>-</v>
      </c>
      <c r="R13" s="82"/>
      <c r="S13" s="89" t="str">
        <f>(IF(AND(Q13=Datos!$D$167,R13=Datos!$B$171),Datos!$D$176,IF(AND(Q13=Datos!$D$168,R13=Datos!$B$171),Datos!$D$176,IF(AND(Q13=Datos!$D$169,R13=Datos!$B$171),Datos!$F$176,IF(AND(Q13=Datos!$E$167,R13=Datos!$B$171),Datos!$D$176,IF(AND(Q13=Datos!$E$168,R13=Datos!$B$171),Datos!$E$176,IF(AND(Q13=Datos!$E$169,R13=Datos!$B$171),Datos!$F$176,IF(AND(Q13=Datos!$F$167,R13=Datos!$B$171),Datos!$E$176,IF(AND(Q13=Datos!$F$168,R13=Datos!$B$171),Datos!$E$176,IF(AND(Q13=Datos!$F$169,R13=Datos!$B$171),Datos!$G$176,IF(AND(Q13=Datos!$G$167,R13=Datos!$B$171),Datos!$E$176,IF(AND(Q13=Datos!$G$168,R13=Datos!$B$171),Datos!$F$176,IF(AND(Q13=Datos!$G$169,R13=Datos!$B$171),Datos!$G$176,IF(AND(Q13=Datos!$D$167,R13=Datos!$B$172),Datos!$D$178,IF(AND(Q13=Datos!$D$168,R13=Datos!$B$172),Datos!$D$178,IF(AND(Q13=Datos!$D$169,R13=Datos!$B$172),Datos!$F$178,IF(AND(Q13=Datos!$E$167,R13=Datos!$B$172),Datos!$D$178,IF(AND(Q13=Datos!$E$168,R13=Datos!$B$172),Datos!$E$178,IF(AND(Q13=Datos!$E$169,R13=Datos!$B$172),Datos!$F$178,IF(AND(Q13=Datos!$F$167,R13=Datos!$B$172),Datos!$E$178,IF(AND(Q13=Datos!$F$168,R13=Datos!$B$172),Datos!$E$178,IF(AND(Q13=Datos!$F$169,R13=Datos!$B$172),Datos!$G$178,IF(AND(Q13=Datos!$G$167,R13=Datos!$B$172),Datos!$E$178,IF(AND(Q13=Datos!$G$168,R13=Datos!$B$172),Datos!$F$178,IF(AND(Q13=Datos!$G$169,R13=Datos!$B$172),Datos!$G$179,IF(AND(Q13=Datos!$D$167,R13=Datos!$B$173),Datos!$D$180,IF(AND(Q13=Datos!$D$168,R13=Datos!$B$173),Datos!$D$180,IF(AND(Q13=Datos!$D$169,R13=Datos!$B$173),Datos!$F$180,IF(AND(Q13=Datos!$E$167,R13=Datos!$B$173),Datos!$D$180,IF(AND(Q13=Datos!$E$168,R13=Datos!$B$173),Datos!$E$180,IF(AND(Q13=Datos!$E$169,R13=Datos!$B$173),Datos!$F$180,IF(AND(Q13=Datos!$F$167,R13=Datos!$B$173),Datos!$E$180,IF(AND(Q13=Datos!$F$168,R13=Datos!$B$173),Datos!$E$180,IF(AND(Q13=Datos!$F$169,R13=Datos!$B$173),Datos!$G$180,IF(AND(Q13=Datos!$G$167,R13=Datos!$B$173),Datos!$E$180,IF(AND(Q13=Datos!$G$168,R13=Datos!$B$173),Datos!$F$180,IF(AND(Q13=Datos!$G$169,R13=Datos!$B$173),Datos!$G$180,IF(AND(Q13=Datos!$D$167,R13=Datos!$B$174),Datos!$D$182,IF(AND(Q13=Datos!$D$168,R13=Datos!$B$174),Datos!$D$182,IF(AND(Q13=Datos!$D$169,R13=Datos!$B$174),Datos!$F$182,IF(AND(Q13=Datos!$E$167,R13=Datos!$B$174),Datos!$D$182,IF(AND(Q13=Datos!$E$168,R13=Datos!$B$174),Datos!$E$182,IF(AND(Q13=Datos!$E$169,R13=Datos!$B$174),Datos!$F$182,IF(AND(Q13=Datos!$F$167,R13=Datos!$B$174),Datos!$E$182,IF(AND(Q13=Datos!$F$168,R13=Datos!$B$174),Datos!$E$182,IF(AND(Q13=Datos!$F$169,R13=Datos!$B$174),Datos!$G$182,IF(AND(Q13=Datos!$G$167,R13=Datos!$B$174),Datos!$E$183,IF(AND(Q13=Datos!$G$168,R13=Datos!$B$174),Datos!$F$182,IF(AND(Q13=Datos!$G$169,R13=Datos!$B$174),Datos!$G$183,IF(O13=Datos!$B$159,Datos!$G$183,"-"))))))))))))))))))))))))))))))))))))))))))))))))))</f>
        <v>-</v>
      </c>
      <c r="T13" s="89" t="str">
        <f t="shared" si="0"/>
        <v>-</v>
      </c>
      <c r="U13" s="84"/>
      <c r="V13" s="84"/>
      <c r="W13" s="84"/>
      <c r="X13" s="84"/>
      <c r="Y13" s="84"/>
      <c r="Z13" s="84"/>
      <c r="AA13" s="84"/>
      <c r="AB13" s="85"/>
    </row>
    <row r="14" spans="2:28" s="90" customFormat="1" ht="97.5" customHeight="1" thickBot="1" x14ac:dyDescent="0.3">
      <c r="B14" s="171"/>
      <c r="C14" s="172"/>
      <c r="D14" s="89" t="str">
        <f>IF(B14="","-",VLOOKUP(B14,Datos!$B$3:$C$25,2,FALSE))</f>
        <v>-</v>
      </c>
      <c r="E14" s="82"/>
      <c r="F14" s="82"/>
      <c r="G14" s="82"/>
      <c r="H14" s="82"/>
      <c r="I14" s="82"/>
      <c r="J14" s="82"/>
      <c r="K14" s="84"/>
      <c r="L14" s="84"/>
      <c r="M14" s="84"/>
      <c r="N14" s="84"/>
      <c r="O14" s="82"/>
      <c r="P14" s="82"/>
      <c r="Q14" s="89" t="str">
        <f>IF(AND(O14=Datos!$B$156,P14=Datos!$B$162),Datos!$D$167,IF(AND(O14=Datos!$B$156,P14=Datos!$B$163),Datos!$E$167,IF(AND(O14=Datos!$B$156,P14=Datos!$B$164),Datos!$F$167,IF(AND(O14=Datos!$B$156,P14=Datos!$B$165),Datos!$G$167,IF(AND(O14=Datos!$B$157,P14=Datos!$B$162),Datos!$D$168,IF(AND(O14=Datos!$B$157,P14=Datos!$B$163),Datos!$E$168,IF(AND(O14=Datos!$B$157,P14=Datos!$B$164),Datos!$F$168,IF(AND(O14=Datos!$B$157,P14=Datos!$B$165),Datos!$G$168,IF(AND(O14=Datos!$B$158,P14=Datos!$B$162),Datos!$D$169,IF(AND(O14=Datos!$B$158,P14=Datos!$B$163),Datos!$E$169,IF(AND(O14=Datos!$B$158,P14=Datos!$B$164),Datos!$F$169,IF(AND(O14=Datos!$B$158,P14=Datos!$B$165),Datos!$G$169,IF(AND(O14=Datos!$B$159,P14=Datos!$B$162),"N/A",IF(AND(O14=Datos!$B$159,P14=Datos!$B$163),"N/A",IF(AND(O14=Datos!$B$159,P14=Datos!$B$164),"N/A",IF(AND(O14=Datos!$B$159,P14=Datos!$B$165),"N/A","-"))))))))))))))))</f>
        <v>-</v>
      </c>
      <c r="R14" s="82"/>
      <c r="S14" s="89" t="str">
        <f>(IF(AND(Q14=Datos!$D$167,R14=Datos!$B$171),Datos!$D$176,IF(AND(Q14=Datos!$D$168,R14=Datos!$B$171),Datos!$D$176,IF(AND(Q14=Datos!$D$169,R14=Datos!$B$171),Datos!$F$176,IF(AND(Q14=Datos!$E$167,R14=Datos!$B$171),Datos!$D$176,IF(AND(Q14=Datos!$E$168,R14=Datos!$B$171),Datos!$E$176,IF(AND(Q14=Datos!$E$169,R14=Datos!$B$171),Datos!$F$176,IF(AND(Q14=Datos!$F$167,R14=Datos!$B$171),Datos!$E$176,IF(AND(Q14=Datos!$F$168,R14=Datos!$B$171),Datos!$E$176,IF(AND(Q14=Datos!$F$169,R14=Datos!$B$171),Datos!$G$176,IF(AND(Q14=Datos!$G$167,R14=Datos!$B$171),Datos!$E$176,IF(AND(Q14=Datos!$G$168,R14=Datos!$B$171),Datos!$F$176,IF(AND(Q14=Datos!$G$169,R14=Datos!$B$171),Datos!$G$176,IF(AND(Q14=Datos!$D$167,R14=Datos!$B$172),Datos!$D$178,IF(AND(Q14=Datos!$D$168,R14=Datos!$B$172),Datos!$D$178,IF(AND(Q14=Datos!$D$169,R14=Datos!$B$172),Datos!$F$178,IF(AND(Q14=Datos!$E$167,R14=Datos!$B$172),Datos!$D$178,IF(AND(Q14=Datos!$E$168,R14=Datos!$B$172),Datos!$E$178,IF(AND(Q14=Datos!$E$169,R14=Datos!$B$172),Datos!$F$178,IF(AND(Q14=Datos!$F$167,R14=Datos!$B$172),Datos!$E$178,IF(AND(Q14=Datos!$F$168,R14=Datos!$B$172),Datos!$E$178,IF(AND(Q14=Datos!$F$169,R14=Datos!$B$172),Datos!$G$178,IF(AND(Q14=Datos!$G$167,R14=Datos!$B$172),Datos!$E$178,IF(AND(Q14=Datos!$G$168,R14=Datos!$B$172),Datos!$F$178,IF(AND(Q14=Datos!$G$169,R14=Datos!$B$172),Datos!$G$179,IF(AND(Q14=Datos!$D$167,R14=Datos!$B$173),Datos!$D$180,IF(AND(Q14=Datos!$D$168,R14=Datos!$B$173),Datos!$D$180,IF(AND(Q14=Datos!$D$169,R14=Datos!$B$173),Datos!$F$180,IF(AND(Q14=Datos!$E$167,R14=Datos!$B$173),Datos!$D$180,IF(AND(Q14=Datos!$E$168,R14=Datos!$B$173),Datos!$E$180,IF(AND(Q14=Datos!$E$169,R14=Datos!$B$173),Datos!$F$180,IF(AND(Q14=Datos!$F$167,R14=Datos!$B$173),Datos!$E$180,IF(AND(Q14=Datos!$F$168,R14=Datos!$B$173),Datos!$E$180,IF(AND(Q14=Datos!$F$169,R14=Datos!$B$173),Datos!$G$180,IF(AND(Q14=Datos!$G$167,R14=Datos!$B$173),Datos!$E$180,IF(AND(Q14=Datos!$G$168,R14=Datos!$B$173),Datos!$F$180,IF(AND(Q14=Datos!$G$169,R14=Datos!$B$173),Datos!$G$180,IF(AND(Q14=Datos!$D$167,R14=Datos!$B$174),Datos!$D$182,IF(AND(Q14=Datos!$D$168,R14=Datos!$B$174),Datos!$D$182,IF(AND(Q14=Datos!$D$169,R14=Datos!$B$174),Datos!$F$182,IF(AND(Q14=Datos!$E$167,R14=Datos!$B$174),Datos!$D$182,IF(AND(Q14=Datos!$E$168,R14=Datos!$B$174),Datos!$E$182,IF(AND(Q14=Datos!$E$169,R14=Datos!$B$174),Datos!$F$182,IF(AND(Q14=Datos!$F$167,R14=Datos!$B$174),Datos!$E$182,IF(AND(Q14=Datos!$F$168,R14=Datos!$B$174),Datos!$E$182,IF(AND(Q14=Datos!$F$169,R14=Datos!$B$174),Datos!$G$182,IF(AND(Q14=Datos!$G$167,R14=Datos!$B$174),Datos!$E$183,IF(AND(Q14=Datos!$G$168,R14=Datos!$B$174),Datos!$F$182,IF(AND(Q14=Datos!$G$169,R14=Datos!$B$174),Datos!$G$183,IF(O14=Datos!$B$159,Datos!$G$183,"-"))))))))))))))))))))))))))))))))))))))))))))))))))</f>
        <v>-</v>
      </c>
      <c r="T14" s="89" t="str">
        <f t="shared" si="0"/>
        <v>-</v>
      </c>
      <c r="U14" s="84"/>
      <c r="V14" s="84"/>
      <c r="W14" s="84"/>
      <c r="X14" s="84"/>
      <c r="Y14" s="84"/>
      <c r="Z14" s="84"/>
      <c r="AA14" s="84"/>
      <c r="AB14" s="85"/>
    </row>
    <row r="15" spans="2:28" s="90" customFormat="1" ht="97.5" customHeight="1" thickBot="1" x14ac:dyDescent="0.3">
      <c r="B15" s="171"/>
      <c r="C15" s="172"/>
      <c r="D15" s="89" t="str">
        <f>IF(B15="","-",VLOOKUP(B15,Datos!$B$3:$C$25,2,FALSE))</f>
        <v>-</v>
      </c>
      <c r="E15" s="82"/>
      <c r="F15" s="82"/>
      <c r="G15" s="82"/>
      <c r="H15" s="82"/>
      <c r="I15" s="82"/>
      <c r="J15" s="82"/>
      <c r="K15" s="84"/>
      <c r="L15" s="84"/>
      <c r="M15" s="84"/>
      <c r="N15" s="84"/>
      <c r="O15" s="82"/>
      <c r="P15" s="82"/>
      <c r="Q15" s="89" t="str">
        <f>IF(AND(O15=Datos!$B$156,P15=Datos!$B$162),Datos!$D$167,IF(AND(O15=Datos!$B$156,P15=Datos!$B$163),Datos!$E$167,IF(AND(O15=Datos!$B$156,P15=Datos!$B$164),Datos!$F$167,IF(AND(O15=Datos!$B$156,P15=Datos!$B$165),Datos!$G$167,IF(AND(O15=Datos!$B$157,P15=Datos!$B$162),Datos!$D$168,IF(AND(O15=Datos!$B$157,P15=Datos!$B$163),Datos!$E$168,IF(AND(O15=Datos!$B$157,P15=Datos!$B$164),Datos!$F$168,IF(AND(O15=Datos!$B$157,P15=Datos!$B$165),Datos!$G$168,IF(AND(O15=Datos!$B$158,P15=Datos!$B$162),Datos!$D$169,IF(AND(O15=Datos!$B$158,P15=Datos!$B$163),Datos!$E$169,IF(AND(O15=Datos!$B$158,P15=Datos!$B$164),Datos!$F$169,IF(AND(O15=Datos!$B$158,P15=Datos!$B$165),Datos!$G$169,IF(AND(O15=Datos!$B$159,P15=Datos!$B$162),"N/A",IF(AND(O15=Datos!$B$159,P15=Datos!$B$163),"N/A",IF(AND(O15=Datos!$B$159,P15=Datos!$B$164),"N/A",IF(AND(O15=Datos!$B$159,P15=Datos!$B$165),"N/A","-"))))))))))))))))</f>
        <v>-</v>
      </c>
      <c r="R15" s="82"/>
      <c r="S15" s="89" t="str">
        <f>(IF(AND(Q15=Datos!$D$167,R15=Datos!$B$171),Datos!$D$176,IF(AND(Q15=Datos!$D$168,R15=Datos!$B$171),Datos!$D$176,IF(AND(Q15=Datos!$D$169,R15=Datos!$B$171),Datos!$F$176,IF(AND(Q15=Datos!$E$167,R15=Datos!$B$171),Datos!$D$176,IF(AND(Q15=Datos!$E$168,R15=Datos!$B$171),Datos!$E$176,IF(AND(Q15=Datos!$E$169,R15=Datos!$B$171),Datos!$F$176,IF(AND(Q15=Datos!$F$167,R15=Datos!$B$171),Datos!$E$176,IF(AND(Q15=Datos!$F$168,R15=Datos!$B$171),Datos!$E$176,IF(AND(Q15=Datos!$F$169,R15=Datos!$B$171),Datos!$G$176,IF(AND(Q15=Datos!$G$167,R15=Datos!$B$171),Datos!$E$176,IF(AND(Q15=Datos!$G$168,R15=Datos!$B$171),Datos!$F$176,IF(AND(Q15=Datos!$G$169,R15=Datos!$B$171),Datos!$G$176,IF(AND(Q15=Datos!$D$167,R15=Datos!$B$172),Datos!$D$178,IF(AND(Q15=Datos!$D$168,R15=Datos!$B$172),Datos!$D$178,IF(AND(Q15=Datos!$D$169,R15=Datos!$B$172),Datos!$F$178,IF(AND(Q15=Datos!$E$167,R15=Datos!$B$172),Datos!$D$178,IF(AND(Q15=Datos!$E$168,R15=Datos!$B$172),Datos!$E$178,IF(AND(Q15=Datos!$E$169,R15=Datos!$B$172),Datos!$F$178,IF(AND(Q15=Datos!$F$167,R15=Datos!$B$172),Datos!$E$178,IF(AND(Q15=Datos!$F$168,R15=Datos!$B$172),Datos!$E$178,IF(AND(Q15=Datos!$F$169,R15=Datos!$B$172),Datos!$G$178,IF(AND(Q15=Datos!$G$167,R15=Datos!$B$172),Datos!$E$178,IF(AND(Q15=Datos!$G$168,R15=Datos!$B$172),Datos!$F$178,IF(AND(Q15=Datos!$G$169,R15=Datos!$B$172),Datos!$G$179,IF(AND(Q15=Datos!$D$167,R15=Datos!$B$173),Datos!$D$180,IF(AND(Q15=Datos!$D$168,R15=Datos!$B$173),Datos!$D$180,IF(AND(Q15=Datos!$D$169,R15=Datos!$B$173),Datos!$F$180,IF(AND(Q15=Datos!$E$167,R15=Datos!$B$173),Datos!$D$180,IF(AND(Q15=Datos!$E$168,R15=Datos!$B$173),Datos!$E$180,IF(AND(Q15=Datos!$E$169,R15=Datos!$B$173),Datos!$F$180,IF(AND(Q15=Datos!$F$167,R15=Datos!$B$173),Datos!$E$180,IF(AND(Q15=Datos!$F$168,R15=Datos!$B$173),Datos!$E$180,IF(AND(Q15=Datos!$F$169,R15=Datos!$B$173),Datos!$G$180,IF(AND(Q15=Datos!$G$167,R15=Datos!$B$173),Datos!$E$180,IF(AND(Q15=Datos!$G$168,R15=Datos!$B$173),Datos!$F$180,IF(AND(Q15=Datos!$G$169,R15=Datos!$B$173),Datos!$G$180,IF(AND(Q15=Datos!$D$167,R15=Datos!$B$174),Datos!$D$182,IF(AND(Q15=Datos!$D$168,R15=Datos!$B$174),Datos!$D$182,IF(AND(Q15=Datos!$D$169,R15=Datos!$B$174),Datos!$F$182,IF(AND(Q15=Datos!$E$167,R15=Datos!$B$174),Datos!$D$182,IF(AND(Q15=Datos!$E$168,R15=Datos!$B$174),Datos!$E$182,IF(AND(Q15=Datos!$E$169,R15=Datos!$B$174),Datos!$F$182,IF(AND(Q15=Datos!$F$167,R15=Datos!$B$174),Datos!$E$182,IF(AND(Q15=Datos!$F$168,R15=Datos!$B$174),Datos!$E$182,IF(AND(Q15=Datos!$F$169,R15=Datos!$B$174),Datos!$G$182,IF(AND(Q15=Datos!$G$167,R15=Datos!$B$174),Datos!$E$183,IF(AND(Q15=Datos!$G$168,R15=Datos!$B$174),Datos!$F$182,IF(AND(Q15=Datos!$G$169,R15=Datos!$B$174),Datos!$G$183,IF(O15=Datos!$B$159,Datos!$G$183,"-"))))))))))))))))))))))))))))))))))))))))))))))))))</f>
        <v>-</v>
      </c>
      <c r="T15" s="89" t="str">
        <f t="shared" si="0"/>
        <v>-</v>
      </c>
      <c r="U15" s="84"/>
      <c r="V15" s="84"/>
      <c r="W15" s="84"/>
      <c r="X15" s="84"/>
      <c r="Y15" s="84"/>
      <c r="Z15" s="84"/>
      <c r="AA15" s="84"/>
      <c r="AB15" s="85"/>
    </row>
    <row r="16" spans="2:28" s="90" customFormat="1" ht="97.5" customHeight="1" thickBot="1" x14ac:dyDescent="0.3">
      <c r="B16" s="171"/>
      <c r="C16" s="172"/>
      <c r="D16" s="89" t="str">
        <f>IF(B16="","-",VLOOKUP(B16,Datos!$B$3:$C$25,2,FALSE))</f>
        <v>-</v>
      </c>
      <c r="E16" s="82"/>
      <c r="F16" s="82"/>
      <c r="G16" s="82"/>
      <c r="H16" s="82"/>
      <c r="I16" s="82"/>
      <c r="J16" s="82"/>
      <c r="K16" s="84"/>
      <c r="L16" s="84"/>
      <c r="M16" s="84"/>
      <c r="N16" s="84"/>
      <c r="O16" s="82"/>
      <c r="P16" s="82"/>
      <c r="Q16" s="89" t="str">
        <f>IF(AND(O16=Datos!$B$156,P16=Datos!$B$162),Datos!$D$167,IF(AND(O16=Datos!$B$156,P16=Datos!$B$163),Datos!$E$167,IF(AND(O16=Datos!$B$156,P16=Datos!$B$164),Datos!$F$167,IF(AND(O16=Datos!$B$156,P16=Datos!$B$165),Datos!$G$167,IF(AND(O16=Datos!$B$157,P16=Datos!$B$162),Datos!$D$168,IF(AND(O16=Datos!$B$157,P16=Datos!$B$163),Datos!$E$168,IF(AND(O16=Datos!$B$157,P16=Datos!$B$164),Datos!$F$168,IF(AND(O16=Datos!$B$157,P16=Datos!$B$165),Datos!$G$168,IF(AND(O16=Datos!$B$158,P16=Datos!$B$162),Datos!$D$169,IF(AND(O16=Datos!$B$158,P16=Datos!$B$163),Datos!$E$169,IF(AND(O16=Datos!$B$158,P16=Datos!$B$164),Datos!$F$169,IF(AND(O16=Datos!$B$158,P16=Datos!$B$165),Datos!$G$169,IF(AND(O16=Datos!$B$159,P16=Datos!$B$162),"N/A",IF(AND(O16=Datos!$B$159,P16=Datos!$B$163),"N/A",IF(AND(O16=Datos!$B$159,P16=Datos!$B$164),"N/A",IF(AND(O16=Datos!$B$159,P16=Datos!$B$165),"N/A","-"))))))))))))))))</f>
        <v>-</v>
      </c>
      <c r="R16" s="82"/>
      <c r="S16" s="89" t="str">
        <f>(IF(AND(Q16=Datos!$D$167,R16=Datos!$B$171),Datos!$D$176,IF(AND(Q16=Datos!$D$168,R16=Datos!$B$171),Datos!$D$176,IF(AND(Q16=Datos!$D$169,R16=Datos!$B$171),Datos!$F$176,IF(AND(Q16=Datos!$E$167,R16=Datos!$B$171),Datos!$D$176,IF(AND(Q16=Datos!$E$168,R16=Datos!$B$171),Datos!$E$176,IF(AND(Q16=Datos!$E$169,R16=Datos!$B$171),Datos!$F$176,IF(AND(Q16=Datos!$F$167,R16=Datos!$B$171),Datos!$E$176,IF(AND(Q16=Datos!$F$168,R16=Datos!$B$171),Datos!$E$176,IF(AND(Q16=Datos!$F$169,R16=Datos!$B$171),Datos!$G$176,IF(AND(Q16=Datos!$G$167,R16=Datos!$B$171),Datos!$E$176,IF(AND(Q16=Datos!$G$168,R16=Datos!$B$171),Datos!$F$176,IF(AND(Q16=Datos!$G$169,R16=Datos!$B$171),Datos!$G$176,IF(AND(Q16=Datos!$D$167,R16=Datos!$B$172),Datos!$D$178,IF(AND(Q16=Datos!$D$168,R16=Datos!$B$172),Datos!$D$178,IF(AND(Q16=Datos!$D$169,R16=Datos!$B$172),Datos!$F$178,IF(AND(Q16=Datos!$E$167,R16=Datos!$B$172),Datos!$D$178,IF(AND(Q16=Datos!$E$168,R16=Datos!$B$172),Datos!$E$178,IF(AND(Q16=Datos!$E$169,R16=Datos!$B$172),Datos!$F$178,IF(AND(Q16=Datos!$F$167,R16=Datos!$B$172),Datos!$E$178,IF(AND(Q16=Datos!$F$168,R16=Datos!$B$172),Datos!$E$178,IF(AND(Q16=Datos!$F$169,R16=Datos!$B$172),Datos!$G$178,IF(AND(Q16=Datos!$G$167,R16=Datos!$B$172),Datos!$E$178,IF(AND(Q16=Datos!$G$168,R16=Datos!$B$172),Datos!$F$178,IF(AND(Q16=Datos!$G$169,R16=Datos!$B$172),Datos!$G$179,IF(AND(Q16=Datos!$D$167,R16=Datos!$B$173),Datos!$D$180,IF(AND(Q16=Datos!$D$168,R16=Datos!$B$173),Datos!$D$180,IF(AND(Q16=Datos!$D$169,R16=Datos!$B$173),Datos!$F$180,IF(AND(Q16=Datos!$E$167,R16=Datos!$B$173),Datos!$D$180,IF(AND(Q16=Datos!$E$168,R16=Datos!$B$173),Datos!$E$180,IF(AND(Q16=Datos!$E$169,R16=Datos!$B$173),Datos!$F$180,IF(AND(Q16=Datos!$F$167,R16=Datos!$B$173),Datos!$E$180,IF(AND(Q16=Datos!$F$168,R16=Datos!$B$173),Datos!$E$180,IF(AND(Q16=Datos!$F$169,R16=Datos!$B$173),Datos!$G$180,IF(AND(Q16=Datos!$G$167,R16=Datos!$B$173),Datos!$E$180,IF(AND(Q16=Datos!$G$168,R16=Datos!$B$173),Datos!$F$180,IF(AND(Q16=Datos!$G$169,R16=Datos!$B$173),Datos!$G$180,IF(AND(Q16=Datos!$D$167,R16=Datos!$B$174),Datos!$D$182,IF(AND(Q16=Datos!$D$168,R16=Datos!$B$174),Datos!$D$182,IF(AND(Q16=Datos!$D$169,R16=Datos!$B$174),Datos!$F$182,IF(AND(Q16=Datos!$E$167,R16=Datos!$B$174),Datos!$D$182,IF(AND(Q16=Datos!$E$168,R16=Datos!$B$174),Datos!$E$182,IF(AND(Q16=Datos!$E$169,R16=Datos!$B$174),Datos!$F$182,IF(AND(Q16=Datos!$F$167,R16=Datos!$B$174),Datos!$E$182,IF(AND(Q16=Datos!$F$168,R16=Datos!$B$174),Datos!$E$182,IF(AND(Q16=Datos!$F$169,R16=Datos!$B$174),Datos!$G$182,IF(AND(Q16=Datos!$G$167,R16=Datos!$B$174),Datos!$E$183,IF(AND(Q16=Datos!$G$168,R16=Datos!$B$174),Datos!$F$182,IF(AND(Q16=Datos!$G$169,R16=Datos!$B$174),Datos!$G$183,IF(O16=Datos!$B$159,Datos!$G$183,"-"))))))))))))))))))))))))))))))))))))))))))))))))))</f>
        <v>-</v>
      </c>
      <c r="T16" s="89" t="str">
        <f t="shared" si="0"/>
        <v>-</v>
      </c>
      <c r="U16" s="84"/>
      <c r="V16" s="84"/>
      <c r="W16" s="84"/>
      <c r="X16" s="84"/>
      <c r="Y16" s="84"/>
      <c r="Z16" s="84"/>
      <c r="AA16" s="84"/>
      <c r="AB16" s="85"/>
    </row>
    <row r="17" spans="2:28" s="90" customFormat="1" ht="97.5" customHeight="1" thickBot="1" x14ac:dyDescent="0.3">
      <c r="B17" s="171"/>
      <c r="C17" s="172"/>
      <c r="D17" s="89" t="str">
        <f>IF(B17="","-",VLOOKUP(B17,Datos!$B$3:$C$25,2,FALSE))</f>
        <v>-</v>
      </c>
      <c r="E17" s="82"/>
      <c r="F17" s="82"/>
      <c r="G17" s="82"/>
      <c r="H17" s="82"/>
      <c r="I17" s="82"/>
      <c r="J17" s="82"/>
      <c r="K17" s="84"/>
      <c r="L17" s="84"/>
      <c r="M17" s="84"/>
      <c r="N17" s="84"/>
      <c r="O17" s="82"/>
      <c r="P17" s="82"/>
      <c r="Q17" s="89" t="str">
        <f>IF(AND(O17=Datos!$B$156,P17=Datos!$B$162),Datos!$D$167,IF(AND(O17=Datos!$B$156,P17=Datos!$B$163),Datos!$E$167,IF(AND(O17=Datos!$B$156,P17=Datos!$B$164),Datos!$F$167,IF(AND(O17=Datos!$B$156,P17=Datos!$B$165),Datos!$G$167,IF(AND(O17=Datos!$B$157,P17=Datos!$B$162),Datos!$D$168,IF(AND(O17=Datos!$B$157,P17=Datos!$B$163),Datos!$E$168,IF(AND(O17=Datos!$B$157,P17=Datos!$B$164),Datos!$F$168,IF(AND(O17=Datos!$B$157,P17=Datos!$B$165),Datos!$G$168,IF(AND(O17=Datos!$B$158,P17=Datos!$B$162),Datos!$D$169,IF(AND(O17=Datos!$B$158,P17=Datos!$B$163),Datos!$E$169,IF(AND(O17=Datos!$B$158,P17=Datos!$B$164),Datos!$F$169,IF(AND(O17=Datos!$B$158,P17=Datos!$B$165),Datos!$G$169,IF(AND(O17=Datos!$B$159,P17=Datos!$B$162),"N/A",IF(AND(O17=Datos!$B$159,P17=Datos!$B$163),"N/A",IF(AND(O17=Datos!$B$159,P17=Datos!$B$164),"N/A",IF(AND(O17=Datos!$B$159,P17=Datos!$B$165),"N/A","-"))))))))))))))))</f>
        <v>-</v>
      </c>
      <c r="R17" s="82"/>
      <c r="S17" s="89" t="str">
        <f>(IF(AND(Q17=Datos!$D$167,R17=Datos!$B$171),Datos!$D$176,IF(AND(Q17=Datos!$D$168,R17=Datos!$B$171),Datos!$D$176,IF(AND(Q17=Datos!$D$169,R17=Datos!$B$171),Datos!$F$176,IF(AND(Q17=Datos!$E$167,R17=Datos!$B$171),Datos!$D$176,IF(AND(Q17=Datos!$E$168,R17=Datos!$B$171),Datos!$E$176,IF(AND(Q17=Datos!$E$169,R17=Datos!$B$171),Datos!$F$176,IF(AND(Q17=Datos!$F$167,R17=Datos!$B$171),Datos!$E$176,IF(AND(Q17=Datos!$F$168,R17=Datos!$B$171),Datos!$E$176,IF(AND(Q17=Datos!$F$169,R17=Datos!$B$171),Datos!$G$176,IF(AND(Q17=Datos!$G$167,R17=Datos!$B$171),Datos!$E$176,IF(AND(Q17=Datos!$G$168,R17=Datos!$B$171),Datos!$F$176,IF(AND(Q17=Datos!$G$169,R17=Datos!$B$171),Datos!$G$176,IF(AND(Q17=Datos!$D$167,R17=Datos!$B$172),Datos!$D$178,IF(AND(Q17=Datos!$D$168,R17=Datos!$B$172),Datos!$D$178,IF(AND(Q17=Datos!$D$169,R17=Datos!$B$172),Datos!$F$178,IF(AND(Q17=Datos!$E$167,R17=Datos!$B$172),Datos!$D$178,IF(AND(Q17=Datos!$E$168,R17=Datos!$B$172),Datos!$E$178,IF(AND(Q17=Datos!$E$169,R17=Datos!$B$172),Datos!$F$178,IF(AND(Q17=Datos!$F$167,R17=Datos!$B$172),Datos!$E$178,IF(AND(Q17=Datos!$F$168,R17=Datos!$B$172),Datos!$E$178,IF(AND(Q17=Datos!$F$169,R17=Datos!$B$172),Datos!$G$178,IF(AND(Q17=Datos!$G$167,R17=Datos!$B$172),Datos!$E$178,IF(AND(Q17=Datos!$G$168,R17=Datos!$B$172),Datos!$F$178,IF(AND(Q17=Datos!$G$169,R17=Datos!$B$172),Datos!$G$179,IF(AND(Q17=Datos!$D$167,R17=Datos!$B$173),Datos!$D$180,IF(AND(Q17=Datos!$D$168,R17=Datos!$B$173),Datos!$D$180,IF(AND(Q17=Datos!$D$169,R17=Datos!$B$173),Datos!$F$180,IF(AND(Q17=Datos!$E$167,R17=Datos!$B$173),Datos!$D$180,IF(AND(Q17=Datos!$E$168,R17=Datos!$B$173),Datos!$E$180,IF(AND(Q17=Datos!$E$169,R17=Datos!$B$173),Datos!$F$180,IF(AND(Q17=Datos!$F$167,R17=Datos!$B$173),Datos!$E$180,IF(AND(Q17=Datos!$F$168,R17=Datos!$B$173),Datos!$E$180,IF(AND(Q17=Datos!$F$169,R17=Datos!$B$173),Datos!$G$180,IF(AND(Q17=Datos!$G$167,R17=Datos!$B$173),Datos!$E$180,IF(AND(Q17=Datos!$G$168,R17=Datos!$B$173),Datos!$F$180,IF(AND(Q17=Datos!$G$169,R17=Datos!$B$173),Datos!$G$180,IF(AND(Q17=Datos!$D$167,R17=Datos!$B$174),Datos!$D$182,IF(AND(Q17=Datos!$D$168,R17=Datos!$B$174),Datos!$D$182,IF(AND(Q17=Datos!$D$169,R17=Datos!$B$174),Datos!$F$182,IF(AND(Q17=Datos!$E$167,R17=Datos!$B$174),Datos!$D$182,IF(AND(Q17=Datos!$E$168,R17=Datos!$B$174),Datos!$E$182,IF(AND(Q17=Datos!$E$169,R17=Datos!$B$174),Datos!$F$182,IF(AND(Q17=Datos!$F$167,R17=Datos!$B$174),Datos!$E$182,IF(AND(Q17=Datos!$F$168,R17=Datos!$B$174),Datos!$E$182,IF(AND(Q17=Datos!$F$169,R17=Datos!$B$174),Datos!$G$182,IF(AND(Q17=Datos!$G$167,R17=Datos!$B$174),Datos!$E$183,IF(AND(Q17=Datos!$G$168,R17=Datos!$B$174),Datos!$F$182,IF(AND(Q17=Datos!$G$169,R17=Datos!$B$174),Datos!$G$183,IF(O17=Datos!$B$159,Datos!$G$183,"-"))))))))))))))))))))))))))))))))))))))))))))))))))</f>
        <v>-</v>
      </c>
      <c r="T17" s="89" t="str">
        <f t="shared" si="0"/>
        <v>-</v>
      </c>
      <c r="U17" s="84"/>
      <c r="V17" s="84"/>
      <c r="W17" s="84"/>
      <c r="X17" s="84"/>
      <c r="Y17" s="84"/>
      <c r="Z17" s="84"/>
      <c r="AA17" s="84"/>
      <c r="AB17" s="85"/>
    </row>
    <row r="18" spans="2:28" s="90" customFormat="1" ht="97.5" customHeight="1" thickBot="1" x14ac:dyDescent="0.3">
      <c r="B18" s="171"/>
      <c r="C18" s="172"/>
      <c r="D18" s="89" t="str">
        <f>IF(B18="","-",VLOOKUP(B18,Datos!$B$3:$C$25,2,FALSE))</f>
        <v>-</v>
      </c>
      <c r="E18" s="82"/>
      <c r="F18" s="82"/>
      <c r="G18" s="82"/>
      <c r="H18" s="82"/>
      <c r="I18" s="82"/>
      <c r="J18" s="82"/>
      <c r="K18" s="84"/>
      <c r="L18" s="84"/>
      <c r="M18" s="84"/>
      <c r="N18" s="84"/>
      <c r="O18" s="82"/>
      <c r="P18" s="82"/>
      <c r="Q18" s="89" t="str">
        <f>IF(AND(O18=Datos!$B$156,P18=Datos!$B$162),Datos!$D$167,IF(AND(O18=Datos!$B$156,P18=Datos!$B$163),Datos!$E$167,IF(AND(O18=Datos!$B$156,P18=Datos!$B$164),Datos!$F$167,IF(AND(O18=Datos!$B$156,P18=Datos!$B$165),Datos!$G$167,IF(AND(O18=Datos!$B$157,P18=Datos!$B$162),Datos!$D$168,IF(AND(O18=Datos!$B$157,P18=Datos!$B$163),Datos!$E$168,IF(AND(O18=Datos!$B$157,P18=Datos!$B$164),Datos!$F$168,IF(AND(O18=Datos!$B$157,P18=Datos!$B$165),Datos!$G$168,IF(AND(O18=Datos!$B$158,P18=Datos!$B$162),Datos!$D$169,IF(AND(O18=Datos!$B$158,P18=Datos!$B$163),Datos!$E$169,IF(AND(O18=Datos!$B$158,P18=Datos!$B$164),Datos!$F$169,IF(AND(O18=Datos!$B$158,P18=Datos!$B$165),Datos!$G$169,IF(AND(O18=Datos!$B$159,P18=Datos!$B$162),"N/A",IF(AND(O18=Datos!$B$159,P18=Datos!$B$163),"N/A",IF(AND(O18=Datos!$B$159,P18=Datos!$B$164),"N/A",IF(AND(O18=Datos!$B$159,P18=Datos!$B$165),"N/A","-"))))))))))))))))</f>
        <v>-</v>
      </c>
      <c r="R18" s="82"/>
      <c r="S18" s="89" t="str">
        <f>(IF(AND(Q18=Datos!$D$167,R18=Datos!$B$171),Datos!$D$176,IF(AND(Q18=Datos!$D$168,R18=Datos!$B$171),Datos!$D$176,IF(AND(Q18=Datos!$D$169,R18=Datos!$B$171),Datos!$F$176,IF(AND(Q18=Datos!$E$167,R18=Datos!$B$171),Datos!$D$176,IF(AND(Q18=Datos!$E$168,R18=Datos!$B$171),Datos!$E$176,IF(AND(Q18=Datos!$E$169,R18=Datos!$B$171),Datos!$F$176,IF(AND(Q18=Datos!$F$167,R18=Datos!$B$171),Datos!$E$176,IF(AND(Q18=Datos!$F$168,R18=Datos!$B$171),Datos!$E$176,IF(AND(Q18=Datos!$F$169,R18=Datos!$B$171),Datos!$G$176,IF(AND(Q18=Datos!$G$167,R18=Datos!$B$171),Datos!$E$176,IF(AND(Q18=Datos!$G$168,R18=Datos!$B$171),Datos!$F$176,IF(AND(Q18=Datos!$G$169,R18=Datos!$B$171),Datos!$G$176,IF(AND(Q18=Datos!$D$167,R18=Datos!$B$172),Datos!$D$178,IF(AND(Q18=Datos!$D$168,R18=Datos!$B$172),Datos!$D$178,IF(AND(Q18=Datos!$D$169,R18=Datos!$B$172),Datos!$F$178,IF(AND(Q18=Datos!$E$167,R18=Datos!$B$172),Datos!$D$178,IF(AND(Q18=Datos!$E$168,R18=Datos!$B$172),Datos!$E$178,IF(AND(Q18=Datos!$E$169,R18=Datos!$B$172),Datos!$F$178,IF(AND(Q18=Datos!$F$167,R18=Datos!$B$172),Datos!$E$178,IF(AND(Q18=Datos!$F$168,R18=Datos!$B$172),Datos!$E$178,IF(AND(Q18=Datos!$F$169,R18=Datos!$B$172),Datos!$G$178,IF(AND(Q18=Datos!$G$167,R18=Datos!$B$172),Datos!$E$178,IF(AND(Q18=Datos!$G$168,R18=Datos!$B$172),Datos!$F$178,IF(AND(Q18=Datos!$G$169,R18=Datos!$B$172),Datos!$G$179,IF(AND(Q18=Datos!$D$167,R18=Datos!$B$173),Datos!$D$180,IF(AND(Q18=Datos!$D$168,R18=Datos!$B$173),Datos!$D$180,IF(AND(Q18=Datos!$D$169,R18=Datos!$B$173),Datos!$F$180,IF(AND(Q18=Datos!$E$167,R18=Datos!$B$173),Datos!$D$180,IF(AND(Q18=Datos!$E$168,R18=Datos!$B$173),Datos!$E$180,IF(AND(Q18=Datos!$E$169,R18=Datos!$B$173),Datos!$F$180,IF(AND(Q18=Datos!$F$167,R18=Datos!$B$173),Datos!$E$180,IF(AND(Q18=Datos!$F$168,R18=Datos!$B$173),Datos!$E$180,IF(AND(Q18=Datos!$F$169,R18=Datos!$B$173),Datos!$G$180,IF(AND(Q18=Datos!$G$167,R18=Datos!$B$173),Datos!$E$180,IF(AND(Q18=Datos!$G$168,R18=Datos!$B$173),Datos!$F$180,IF(AND(Q18=Datos!$G$169,R18=Datos!$B$173),Datos!$G$180,IF(AND(Q18=Datos!$D$167,R18=Datos!$B$174),Datos!$D$182,IF(AND(Q18=Datos!$D$168,R18=Datos!$B$174),Datos!$D$182,IF(AND(Q18=Datos!$D$169,R18=Datos!$B$174),Datos!$F$182,IF(AND(Q18=Datos!$E$167,R18=Datos!$B$174),Datos!$D$182,IF(AND(Q18=Datos!$E$168,R18=Datos!$B$174),Datos!$E$182,IF(AND(Q18=Datos!$E$169,R18=Datos!$B$174),Datos!$F$182,IF(AND(Q18=Datos!$F$167,R18=Datos!$B$174),Datos!$E$182,IF(AND(Q18=Datos!$F$168,R18=Datos!$B$174),Datos!$E$182,IF(AND(Q18=Datos!$F$169,R18=Datos!$B$174),Datos!$G$182,IF(AND(Q18=Datos!$G$167,R18=Datos!$B$174),Datos!$E$183,IF(AND(Q18=Datos!$G$168,R18=Datos!$B$174),Datos!$F$182,IF(AND(Q18=Datos!$G$169,R18=Datos!$B$174),Datos!$G$183,IF(O18=Datos!$B$159,Datos!$G$183,"-"))))))))))))))))))))))))))))))))))))))))))))))))))</f>
        <v>-</v>
      </c>
      <c r="T18" s="89" t="str">
        <f t="shared" si="0"/>
        <v>-</v>
      </c>
      <c r="U18" s="84"/>
      <c r="V18" s="84"/>
      <c r="W18" s="84"/>
      <c r="X18" s="84"/>
      <c r="Y18" s="84"/>
      <c r="Z18" s="84"/>
      <c r="AA18" s="84"/>
      <c r="AB18" s="85"/>
    </row>
    <row r="19" spans="2:28" s="90" customFormat="1" ht="97.5" customHeight="1" thickBot="1" x14ac:dyDescent="0.3">
      <c r="B19" s="171"/>
      <c r="C19" s="172"/>
      <c r="D19" s="89" t="str">
        <f>IF(B19="","-",VLOOKUP(B19,Datos!$B$3:$C$25,2,FALSE))</f>
        <v>-</v>
      </c>
      <c r="E19" s="82"/>
      <c r="F19" s="82"/>
      <c r="G19" s="82"/>
      <c r="H19" s="82"/>
      <c r="I19" s="82"/>
      <c r="J19" s="82"/>
      <c r="K19" s="84"/>
      <c r="L19" s="84"/>
      <c r="M19" s="84"/>
      <c r="N19" s="84"/>
      <c r="O19" s="82"/>
      <c r="P19" s="82"/>
      <c r="Q19" s="89" t="str">
        <f>IF(AND(O19=Datos!$B$156,P19=Datos!$B$162),Datos!$D$167,IF(AND(O19=Datos!$B$156,P19=Datos!$B$163),Datos!$E$167,IF(AND(O19=Datos!$B$156,P19=Datos!$B$164),Datos!$F$167,IF(AND(O19=Datos!$B$156,P19=Datos!$B$165),Datos!$G$167,IF(AND(O19=Datos!$B$157,P19=Datos!$B$162),Datos!$D$168,IF(AND(O19=Datos!$B$157,P19=Datos!$B$163),Datos!$E$168,IF(AND(O19=Datos!$B$157,P19=Datos!$B$164),Datos!$F$168,IF(AND(O19=Datos!$B$157,P19=Datos!$B$165),Datos!$G$168,IF(AND(O19=Datos!$B$158,P19=Datos!$B$162),Datos!$D$169,IF(AND(O19=Datos!$B$158,P19=Datos!$B$163),Datos!$E$169,IF(AND(O19=Datos!$B$158,P19=Datos!$B$164),Datos!$F$169,IF(AND(O19=Datos!$B$158,P19=Datos!$B$165),Datos!$G$169,IF(AND(O19=Datos!$B$159,P19=Datos!$B$162),"N/A",IF(AND(O19=Datos!$B$159,P19=Datos!$B$163),"N/A",IF(AND(O19=Datos!$B$159,P19=Datos!$B$164),"N/A",IF(AND(O19=Datos!$B$159,P19=Datos!$B$165),"N/A","-"))))))))))))))))</f>
        <v>-</v>
      </c>
      <c r="R19" s="82"/>
      <c r="S19" s="89" t="str">
        <f>(IF(AND(Q19=Datos!$D$167,R19=Datos!$B$171),Datos!$D$176,IF(AND(Q19=Datos!$D$168,R19=Datos!$B$171),Datos!$D$176,IF(AND(Q19=Datos!$D$169,R19=Datos!$B$171),Datos!$F$176,IF(AND(Q19=Datos!$E$167,R19=Datos!$B$171),Datos!$D$176,IF(AND(Q19=Datos!$E$168,R19=Datos!$B$171),Datos!$E$176,IF(AND(Q19=Datos!$E$169,R19=Datos!$B$171),Datos!$F$176,IF(AND(Q19=Datos!$F$167,R19=Datos!$B$171),Datos!$E$176,IF(AND(Q19=Datos!$F$168,R19=Datos!$B$171),Datos!$E$176,IF(AND(Q19=Datos!$F$169,R19=Datos!$B$171),Datos!$G$176,IF(AND(Q19=Datos!$G$167,R19=Datos!$B$171),Datos!$E$176,IF(AND(Q19=Datos!$G$168,R19=Datos!$B$171),Datos!$F$176,IF(AND(Q19=Datos!$G$169,R19=Datos!$B$171),Datos!$G$176,IF(AND(Q19=Datos!$D$167,R19=Datos!$B$172),Datos!$D$178,IF(AND(Q19=Datos!$D$168,R19=Datos!$B$172),Datos!$D$178,IF(AND(Q19=Datos!$D$169,R19=Datos!$B$172),Datos!$F$178,IF(AND(Q19=Datos!$E$167,R19=Datos!$B$172),Datos!$D$178,IF(AND(Q19=Datos!$E$168,R19=Datos!$B$172),Datos!$E$178,IF(AND(Q19=Datos!$E$169,R19=Datos!$B$172),Datos!$F$178,IF(AND(Q19=Datos!$F$167,R19=Datos!$B$172),Datos!$E$178,IF(AND(Q19=Datos!$F$168,R19=Datos!$B$172),Datos!$E$178,IF(AND(Q19=Datos!$F$169,R19=Datos!$B$172),Datos!$G$178,IF(AND(Q19=Datos!$G$167,R19=Datos!$B$172),Datos!$E$178,IF(AND(Q19=Datos!$G$168,R19=Datos!$B$172),Datos!$F$178,IF(AND(Q19=Datos!$G$169,R19=Datos!$B$172),Datos!$G$179,IF(AND(Q19=Datos!$D$167,R19=Datos!$B$173),Datos!$D$180,IF(AND(Q19=Datos!$D$168,R19=Datos!$B$173),Datos!$D$180,IF(AND(Q19=Datos!$D$169,R19=Datos!$B$173),Datos!$F$180,IF(AND(Q19=Datos!$E$167,R19=Datos!$B$173),Datos!$D$180,IF(AND(Q19=Datos!$E$168,R19=Datos!$B$173),Datos!$E$180,IF(AND(Q19=Datos!$E$169,R19=Datos!$B$173),Datos!$F$180,IF(AND(Q19=Datos!$F$167,R19=Datos!$B$173),Datos!$E$180,IF(AND(Q19=Datos!$F$168,R19=Datos!$B$173),Datos!$E$180,IF(AND(Q19=Datos!$F$169,R19=Datos!$B$173),Datos!$G$180,IF(AND(Q19=Datos!$G$167,R19=Datos!$B$173),Datos!$E$180,IF(AND(Q19=Datos!$G$168,R19=Datos!$B$173),Datos!$F$180,IF(AND(Q19=Datos!$G$169,R19=Datos!$B$173),Datos!$G$180,IF(AND(Q19=Datos!$D$167,R19=Datos!$B$174),Datos!$D$182,IF(AND(Q19=Datos!$D$168,R19=Datos!$B$174),Datos!$D$182,IF(AND(Q19=Datos!$D$169,R19=Datos!$B$174),Datos!$F$182,IF(AND(Q19=Datos!$E$167,R19=Datos!$B$174),Datos!$D$182,IF(AND(Q19=Datos!$E$168,R19=Datos!$B$174),Datos!$E$182,IF(AND(Q19=Datos!$E$169,R19=Datos!$B$174),Datos!$F$182,IF(AND(Q19=Datos!$F$167,R19=Datos!$B$174),Datos!$E$182,IF(AND(Q19=Datos!$F$168,R19=Datos!$B$174),Datos!$E$182,IF(AND(Q19=Datos!$F$169,R19=Datos!$B$174),Datos!$G$182,IF(AND(Q19=Datos!$G$167,R19=Datos!$B$174),Datos!$E$183,IF(AND(Q19=Datos!$G$168,R19=Datos!$B$174),Datos!$F$182,IF(AND(Q19=Datos!$G$169,R19=Datos!$B$174),Datos!$G$183,IF(O19=Datos!$B$159,Datos!$G$183,"-"))))))))))))))))))))))))))))))))))))))))))))))))))</f>
        <v>-</v>
      </c>
      <c r="T19" s="89" t="str">
        <f t="shared" si="0"/>
        <v>-</v>
      </c>
      <c r="U19" s="84"/>
      <c r="V19" s="84"/>
      <c r="W19" s="84"/>
      <c r="X19" s="84"/>
      <c r="Y19" s="84"/>
      <c r="Z19" s="84"/>
      <c r="AA19" s="84"/>
      <c r="AB19" s="85"/>
    </row>
    <row r="20" spans="2:28" s="90" customFormat="1" ht="97.5" customHeight="1" thickBot="1" x14ac:dyDescent="0.3">
      <c r="B20" s="171"/>
      <c r="C20" s="172"/>
      <c r="D20" s="89" t="str">
        <f>IF(B20="","-",VLOOKUP(B20,Datos!$B$3:$C$25,2,FALSE))</f>
        <v>-</v>
      </c>
      <c r="E20" s="82"/>
      <c r="F20" s="82"/>
      <c r="G20" s="82"/>
      <c r="H20" s="82"/>
      <c r="I20" s="82"/>
      <c r="J20" s="82"/>
      <c r="K20" s="84"/>
      <c r="L20" s="84"/>
      <c r="M20" s="84"/>
      <c r="N20" s="84"/>
      <c r="O20" s="82"/>
      <c r="P20" s="82"/>
      <c r="Q20" s="89" t="str">
        <f>IF(AND(O20=Datos!$B$156,P20=Datos!$B$162),Datos!$D$167,IF(AND(O20=Datos!$B$156,P20=Datos!$B$163),Datos!$E$167,IF(AND(O20=Datos!$B$156,P20=Datos!$B$164),Datos!$F$167,IF(AND(O20=Datos!$B$156,P20=Datos!$B$165),Datos!$G$167,IF(AND(O20=Datos!$B$157,P20=Datos!$B$162),Datos!$D$168,IF(AND(O20=Datos!$B$157,P20=Datos!$B$163),Datos!$E$168,IF(AND(O20=Datos!$B$157,P20=Datos!$B$164),Datos!$F$168,IF(AND(O20=Datos!$B$157,P20=Datos!$B$165),Datos!$G$168,IF(AND(O20=Datos!$B$158,P20=Datos!$B$162),Datos!$D$169,IF(AND(O20=Datos!$B$158,P20=Datos!$B$163),Datos!$E$169,IF(AND(O20=Datos!$B$158,P20=Datos!$B$164),Datos!$F$169,IF(AND(O20=Datos!$B$158,P20=Datos!$B$165),Datos!$G$169,IF(AND(O20=Datos!$B$159,P20=Datos!$B$162),"N/A",IF(AND(O20=Datos!$B$159,P20=Datos!$B$163),"N/A",IF(AND(O20=Datos!$B$159,P20=Datos!$B$164),"N/A",IF(AND(O20=Datos!$B$159,P20=Datos!$B$165),"N/A","-"))))))))))))))))</f>
        <v>-</v>
      </c>
      <c r="R20" s="82"/>
      <c r="S20" s="89" t="str">
        <f>(IF(AND(Q20=Datos!$D$167,R20=Datos!$B$171),Datos!$D$176,IF(AND(Q20=Datos!$D$168,R20=Datos!$B$171),Datos!$D$176,IF(AND(Q20=Datos!$D$169,R20=Datos!$B$171),Datos!$F$176,IF(AND(Q20=Datos!$E$167,R20=Datos!$B$171),Datos!$D$176,IF(AND(Q20=Datos!$E$168,R20=Datos!$B$171),Datos!$E$176,IF(AND(Q20=Datos!$E$169,R20=Datos!$B$171),Datos!$F$176,IF(AND(Q20=Datos!$F$167,R20=Datos!$B$171),Datos!$E$176,IF(AND(Q20=Datos!$F$168,R20=Datos!$B$171),Datos!$E$176,IF(AND(Q20=Datos!$F$169,R20=Datos!$B$171),Datos!$G$176,IF(AND(Q20=Datos!$G$167,R20=Datos!$B$171),Datos!$E$176,IF(AND(Q20=Datos!$G$168,R20=Datos!$B$171),Datos!$F$176,IF(AND(Q20=Datos!$G$169,R20=Datos!$B$171),Datos!$G$176,IF(AND(Q20=Datos!$D$167,R20=Datos!$B$172),Datos!$D$178,IF(AND(Q20=Datos!$D$168,R20=Datos!$B$172),Datos!$D$178,IF(AND(Q20=Datos!$D$169,R20=Datos!$B$172),Datos!$F$178,IF(AND(Q20=Datos!$E$167,R20=Datos!$B$172),Datos!$D$178,IF(AND(Q20=Datos!$E$168,R20=Datos!$B$172),Datos!$E$178,IF(AND(Q20=Datos!$E$169,R20=Datos!$B$172),Datos!$F$178,IF(AND(Q20=Datos!$F$167,R20=Datos!$B$172),Datos!$E$178,IF(AND(Q20=Datos!$F$168,R20=Datos!$B$172),Datos!$E$178,IF(AND(Q20=Datos!$F$169,R20=Datos!$B$172),Datos!$G$178,IF(AND(Q20=Datos!$G$167,R20=Datos!$B$172),Datos!$E$178,IF(AND(Q20=Datos!$G$168,R20=Datos!$B$172),Datos!$F$178,IF(AND(Q20=Datos!$G$169,R20=Datos!$B$172),Datos!$G$179,IF(AND(Q20=Datos!$D$167,R20=Datos!$B$173),Datos!$D$180,IF(AND(Q20=Datos!$D$168,R20=Datos!$B$173),Datos!$D$180,IF(AND(Q20=Datos!$D$169,R20=Datos!$B$173),Datos!$F$180,IF(AND(Q20=Datos!$E$167,R20=Datos!$B$173),Datos!$D$180,IF(AND(Q20=Datos!$E$168,R20=Datos!$B$173),Datos!$E$180,IF(AND(Q20=Datos!$E$169,R20=Datos!$B$173),Datos!$F$180,IF(AND(Q20=Datos!$F$167,R20=Datos!$B$173),Datos!$E$180,IF(AND(Q20=Datos!$F$168,R20=Datos!$B$173),Datos!$E$180,IF(AND(Q20=Datos!$F$169,R20=Datos!$B$173),Datos!$G$180,IF(AND(Q20=Datos!$G$167,R20=Datos!$B$173),Datos!$E$180,IF(AND(Q20=Datos!$G$168,R20=Datos!$B$173),Datos!$F$180,IF(AND(Q20=Datos!$G$169,R20=Datos!$B$173),Datos!$G$180,IF(AND(Q20=Datos!$D$167,R20=Datos!$B$174),Datos!$D$182,IF(AND(Q20=Datos!$D$168,R20=Datos!$B$174),Datos!$D$182,IF(AND(Q20=Datos!$D$169,R20=Datos!$B$174),Datos!$F$182,IF(AND(Q20=Datos!$E$167,R20=Datos!$B$174),Datos!$D$182,IF(AND(Q20=Datos!$E$168,R20=Datos!$B$174),Datos!$E$182,IF(AND(Q20=Datos!$E$169,R20=Datos!$B$174),Datos!$F$182,IF(AND(Q20=Datos!$F$167,R20=Datos!$B$174),Datos!$E$182,IF(AND(Q20=Datos!$F$168,R20=Datos!$B$174),Datos!$E$182,IF(AND(Q20=Datos!$F$169,R20=Datos!$B$174),Datos!$G$182,IF(AND(Q20=Datos!$G$167,R20=Datos!$B$174),Datos!$E$183,IF(AND(Q20=Datos!$G$168,R20=Datos!$B$174),Datos!$F$182,IF(AND(Q20=Datos!$G$169,R20=Datos!$B$174),Datos!$G$183,IF(O20=Datos!$B$159,Datos!$G$183,"-"))))))))))))))))))))))))))))))))))))))))))))))))))</f>
        <v>-</v>
      </c>
      <c r="T20" s="89" t="str">
        <f t="shared" si="0"/>
        <v>-</v>
      </c>
      <c r="U20" s="84"/>
      <c r="V20" s="84"/>
      <c r="W20" s="84"/>
      <c r="X20" s="84"/>
      <c r="Y20" s="84"/>
      <c r="Z20" s="84"/>
      <c r="AA20" s="84"/>
      <c r="AB20" s="85"/>
    </row>
    <row r="21" spans="2:28" s="90" customFormat="1" ht="97.5" customHeight="1" thickBot="1" x14ac:dyDescent="0.3">
      <c r="B21" s="171"/>
      <c r="C21" s="172"/>
      <c r="D21" s="89" t="str">
        <f>IF(B21="","-",VLOOKUP(B21,Datos!$B$3:$C$25,2,FALSE))</f>
        <v>-</v>
      </c>
      <c r="E21" s="82"/>
      <c r="F21" s="82"/>
      <c r="G21" s="82"/>
      <c r="H21" s="82"/>
      <c r="I21" s="82"/>
      <c r="J21" s="82"/>
      <c r="K21" s="84"/>
      <c r="L21" s="84"/>
      <c r="M21" s="84"/>
      <c r="N21" s="84"/>
      <c r="O21" s="82"/>
      <c r="P21" s="82"/>
      <c r="Q21" s="89" t="str">
        <f>IF(AND(O21=Datos!$B$156,P21=Datos!$B$162),Datos!$D$167,IF(AND(O21=Datos!$B$156,P21=Datos!$B$163),Datos!$E$167,IF(AND(O21=Datos!$B$156,P21=Datos!$B$164),Datos!$F$167,IF(AND(O21=Datos!$B$156,P21=Datos!$B$165),Datos!$G$167,IF(AND(O21=Datos!$B$157,P21=Datos!$B$162),Datos!$D$168,IF(AND(O21=Datos!$B$157,P21=Datos!$B$163),Datos!$E$168,IF(AND(O21=Datos!$B$157,P21=Datos!$B$164),Datos!$F$168,IF(AND(O21=Datos!$B$157,P21=Datos!$B$165),Datos!$G$168,IF(AND(O21=Datos!$B$158,P21=Datos!$B$162),Datos!$D$169,IF(AND(O21=Datos!$B$158,P21=Datos!$B$163),Datos!$E$169,IF(AND(O21=Datos!$B$158,P21=Datos!$B$164),Datos!$F$169,IF(AND(O21=Datos!$B$158,P21=Datos!$B$165),Datos!$G$169,IF(AND(O21=Datos!$B$159,P21=Datos!$B$162),"N/A",IF(AND(O21=Datos!$B$159,P21=Datos!$B$163),"N/A",IF(AND(O21=Datos!$B$159,P21=Datos!$B$164),"N/A",IF(AND(O21=Datos!$B$159,P21=Datos!$B$165),"N/A","-"))))))))))))))))</f>
        <v>-</v>
      </c>
      <c r="R21" s="82"/>
      <c r="S21" s="89" t="str">
        <f>(IF(AND(Q21=Datos!$D$167,R21=Datos!$B$171),Datos!$D$176,IF(AND(Q21=Datos!$D$168,R21=Datos!$B$171),Datos!$D$176,IF(AND(Q21=Datos!$D$169,R21=Datos!$B$171),Datos!$F$176,IF(AND(Q21=Datos!$E$167,R21=Datos!$B$171),Datos!$D$176,IF(AND(Q21=Datos!$E$168,R21=Datos!$B$171),Datos!$E$176,IF(AND(Q21=Datos!$E$169,R21=Datos!$B$171),Datos!$F$176,IF(AND(Q21=Datos!$F$167,R21=Datos!$B$171),Datos!$E$176,IF(AND(Q21=Datos!$F$168,R21=Datos!$B$171),Datos!$E$176,IF(AND(Q21=Datos!$F$169,R21=Datos!$B$171),Datos!$G$176,IF(AND(Q21=Datos!$G$167,R21=Datos!$B$171),Datos!$E$176,IF(AND(Q21=Datos!$G$168,R21=Datos!$B$171),Datos!$F$176,IF(AND(Q21=Datos!$G$169,R21=Datos!$B$171),Datos!$G$176,IF(AND(Q21=Datos!$D$167,R21=Datos!$B$172),Datos!$D$178,IF(AND(Q21=Datos!$D$168,R21=Datos!$B$172),Datos!$D$178,IF(AND(Q21=Datos!$D$169,R21=Datos!$B$172),Datos!$F$178,IF(AND(Q21=Datos!$E$167,R21=Datos!$B$172),Datos!$D$178,IF(AND(Q21=Datos!$E$168,R21=Datos!$B$172),Datos!$E$178,IF(AND(Q21=Datos!$E$169,R21=Datos!$B$172),Datos!$F$178,IF(AND(Q21=Datos!$F$167,R21=Datos!$B$172),Datos!$E$178,IF(AND(Q21=Datos!$F$168,R21=Datos!$B$172),Datos!$E$178,IF(AND(Q21=Datos!$F$169,R21=Datos!$B$172),Datos!$G$178,IF(AND(Q21=Datos!$G$167,R21=Datos!$B$172),Datos!$E$178,IF(AND(Q21=Datos!$G$168,R21=Datos!$B$172),Datos!$F$178,IF(AND(Q21=Datos!$G$169,R21=Datos!$B$172),Datos!$G$179,IF(AND(Q21=Datos!$D$167,R21=Datos!$B$173),Datos!$D$180,IF(AND(Q21=Datos!$D$168,R21=Datos!$B$173),Datos!$D$180,IF(AND(Q21=Datos!$D$169,R21=Datos!$B$173),Datos!$F$180,IF(AND(Q21=Datos!$E$167,R21=Datos!$B$173),Datos!$D$180,IF(AND(Q21=Datos!$E$168,R21=Datos!$B$173),Datos!$E$180,IF(AND(Q21=Datos!$E$169,R21=Datos!$B$173),Datos!$F$180,IF(AND(Q21=Datos!$F$167,R21=Datos!$B$173),Datos!$E$180,IF(AND(Q21=Datos!$F$168,R21=Datos!$B$173),Datos!$E$180,IF(AND(Q21=Datos!$F$169,R21=Datos!$B$173),Datos!$G$180,IF(AND(Q21=Datos!$G$167,R21=Datos!$B$173),Datos!$E$180,IF(AND(Q21=Datos!$G$168,R21=Datos!$B$173),Datos!$F$180,IF(AND(Q21=Datos!$G$169,R21=Datos!$B$173),Datos!$G$180,IF(AND(Q21=Datos!$D$167,R21=Datos!$B$174),Datos!$D$182,IF(AND(Q21=Datos!$D$168,R21=Datos!$B$174),Datos!$D$182,IF(AND(Q21=Datos!$D$169,R21=Datos!$B$174),Datos!$F$182,IF(AND(Q21=Datos!$E$167,R21=Datos!$B$174),Datos!$D$182,IF(AND(Q21=Datos!$E$168,R21=Datos!$B$174),Datos!$E$182,IF(AND(Q21=Datos!$E$169,R21=Datos!$B$174),Datos!$F$182,IF(AND(Q21=Datos!$F$167,R21=Datos!$B$174),Datos!$E$182,IF(AND(Q21=Datos!$F$168,R21=Datos!$B$174),Datos!$E$182,IF(AND(Q21=Datos!$F$169,R21=Datos!$B$174),Datos!$G$182,IF(AND(Q21=Datos!$G$167,R21=Datos!$B$174),Datos!$E$183,IF(AND(Q21=Datos!$G$168,R21=Datos!$B$174),Datos!$F$182,IF(AND(Q21=Datos!$G$169,R21=Datos!$B$174),Datos!$G$183,IF(O21=Datos!$B$159,Datos!$G$183,"-"))))))))))))))))))))))))))))))))))))))))))))))))))</f>
        <v>-</v>
      </c>
      <c r="T21" s="89" t="str">
        <f t="shared" si="0"/>
        <v>-</v>
      </c>
      <c r="U21" s="84"/>
      <c r="V21" s="84"/>
      <c r="W21" s="84"/>
      <c r="X21" s="84"/>
      <c r="Y21" s="84"/>
      <c r="Z21" s="84"/>
      <c r="AA21" s="84"/>
      <c r="AB21" s="85"/>
    </row>
    <row r="22" spans="2:28" s="90" customFormat="1" ht="97.5" customHeight="1" thickBot="1" x14ac:dyDescent="0.3">
      <c r="B22" s="171"/>
      <c r="C22" s="172"/>
      <c r="D22" s="89" t="str">
        <f>IF(B22="","-",VLOOKUP(B22,Datos!$B$3:$C$25,2,FALSE))</f>
        <v>-</v>
      </c>
      <c r="E22" s="82"/>
      <c r="F22" s="82"/>
      <c r="G22" s="82"/>
      <c r="H22" s="82"/>
      <c r="I22" s="82"/>
      <c r="J22" s="82"/>
      <c r="K22" s="84"/>
      <c r="L22" s="84"/>
      <c r="M22" s="84"/>
      <c r="N22" s="84"/>
      <c r="O22" s="82"/>
      <c r="P22" s="82"/>
      <c r="Q22" s="89" t="str">
        <f>IF(AND(O22=Datos!$B$156,P22=Datos!$B$162),Datos!$D$167,IF(AND(O22=Datos!$B$156,P22=Datos!$B$163),Datos!$E$167,IF(AND(O22=Datos!$B$156,P22=Datos!$B$164),Datos!$F$167,IF(AND(O22=Datos!$B$156,P22=Datos!$B$165),Datos!$G$167,IF(AND(O22=Datos!$B$157,P22=Datos!$B$162),Datos!$D$168,IF(AND(O22=Datos!$B$157,P22=Datos!$B$163),Datos!$E$168,IF(AND(O22=Datos!$B$157,P22=Datos!$B$164),Datos!$F$168,IF(AND(O22=Datos!$B$157,P22=Datos!$B$165),Datos!$G$168,IF(AND(O22=Datos!$B$158,P22=Datos!$B$162),Datos!$D$169,IF(AND(O22=Datos!$B$158,P22=Datos!$B$163),Datos!$E$169,IF(AND(O22=Datos!$B$158,P22=Datos!$B$164),Datos!$F$169,IF(AND(O22=Datos!$B$158,P22=Datos!$B$165),Datos!$G$169,IF(AND(O22=Datos!$B$159,P22=Datos!$B$162),"N/A",IF(AND(O22=Datos!$B$159,P22=Datos!$B$163),"N/A",IF(AND(O22=Datos!$B$159,P22=Datos!$B$164),"N/A",IF(AND(O22=Datos!$B$159,P22=Datos!$B$165),"N/A","-"))))))))))))))))</f>
        <v>-</v>
      </c>
      <c r="R22" s="82"/>
      <c r="S22" s="89" t="str">
        <f>(IF(AND(Q22=Datos!$D$167,R22=Datos!$B$171),Datos!$D$176,IF(AND(Q22=Datos!$D$168,R22=Datos!$B$171),Datos!$D$176,IF(AND(Q22=Datos!$D$169,R22=Datos!$B$171),Datos!$F$176,IF(AND(Q22=Datos!$E$167,R22=Datos!$B$171),Datos!$D$176,IF(AND(Q22=Datos!$E$168,R22=Datos!$B$171),Datos!$E$176,IF(AND(Q22=Datos!$E$169,R22=Datos!$B$171),Datos!$F$176,IF(AND(Q22=Datos!$F$167,R22=Datos!$B$171),Datos!$E$176,IF(AND(Q22=Datos!$F$168,R22=Datos!$B$171),Datos!$E$176,IF(AND(Q22=Datos!$F$169,R22=Datos!$B$171),Datos!$G$176,IF(AND(Q22=Datos!$G$167,R22=Datos!$B$171),Datos!$E$176,IF(AND(Q22=Datos!$G$168,R22=Datos!$B$171),Datos!$F$176,IF(AND(Q22=Datos!$G$169,R22=Datos!$B$171),Datos!$G$176,IF(AND(Q22=Datos!$D$167,R22=Datos!$B$172),Datos!$D$178,IF(AND(Q22=Datos!$D$168,R22=Datos!$B$172),Datos!$D$178,IF(AND(Q22=Datos!$D$169,R22=Datos!$B$172),Datos!$F$178,IF(AND(Q22=Datos!$E$167,R22=Datos!$B$172),Datos!$D$178,IF(AND(Q22=Datos!$E$168,R22=Datos!$B$172),Datos!$E$178,IF(AND(Q22=Datos!$E$169,R22=Datos!$B$172),Datos!$F$178,IF(AND(Q22=Datos!$F$167,R22=Datos!$B$172),Datos!$E$178,IF(AND(Q22=Datos!$F$168,R22=Datos!$B$172),Datos!$E$178,IF(AND(Q22=Datos!$F$169,R22=Datos!$B$172),Datos!$G$178,IF(AND(Q22=Datos!$G$167,R22=Datos!$B$172),Datos!$E$178,IF(AND(Q22=Datos!$G$168,R22=Datos!$B$172),Datos!$F$178,IF(AND(Q22=Datos!$G$169,R22=Datos!$B$172),Datos!$G$179,IF(AND(Q22=Datos!$D$167,R22=Datos!$B$173),Datos!$D$180,IF(AND(Q22=Datos!$D$168,R22=Datos!$B$173),Datos!$D$180,IF(AND(Q22=Datos!$D$169,R22=Datos!$B$173),Datos!$F$180,IF(AND(Q22=Datos!$E$167,R22=Datos!$B$173),Datos!$D$180,IF(AND(Q22=Datos!$E$168,R22=Datos!$B$173),Datos!$E$180,IF(AND(Q22=Datos!$E$169,R22=Datos!$B$173),Datos!$F$180,IF(AND(Q22=Datos!$F$167,R22=Datos!$B$173),Datos!$E$180,IF(AND(Q22=Datos!$F$168,R22=Datos!$B$173),Datos!$E$180,IF(AND(Q22=Datos!$F$169,R22=Datos!$B$173),Datos!$G$180,IF(AND(Q22=Datos!$G$167,R22=Datos!$B$173),Datos!$E$180,IF(AND(Q22=Datos!$G$168,R22=Datos!$B$173),Datos!$F$180,IF(AND(Q22=Datos!$G$169,R22=Datos!$B$173),Datos!$G$180,IF(AND(Q22=Datos!$D$167,R22=Datos!$B$174),Datos!$D$182,IF(AND(Q22=Datos!$D$168,R22=Datos!$B$174),Datos!$D$182,IF(AND(Q22=Datos!$D$169,R22=Datos!$B$174),Datos!$F$182,IF(AND(Q22=Datos!$E$167,R22=Datos!$B$174),Datos!$D$182,IF(AND(Q22=Datos!$E$168,R22=Datos!$B$174),Datos!$E$182,IF(AND(Q22=Datos!$E$169,R22=Datos!$B$174),Datos!$F$182,IF(AND(Q22=Datos!$F$167,R22=Datos!$B$174),Datos!$E$182,IF(AND(Q22=Datos!$F$168,R22=Datos!$B$174),Datos!$E$182,IF(AND(Q22=Datos!$F$169,R22=Datos!$B$174),Datos!$G$182,IF(AND(Q22=Datos!$G$167,R22=Datos!$B$174),Datos!$E$183,IF(AND(Q22=Datos!$G$168,R22=Datos!$B$174),Datos!$F$182,IF(AND(Q22=Datos!$G$169,R22=Datos!$B$174),Datos!$G$183,IF(O22=Datos!$B$159,Datos!$G$183,"-"))))))))))))))))))))))))))))))))))))))))))))))))))</f>
        <v>-</v>
      </c>
      <c r="T22" s="89" t="str">
        <f t="shared" si="0"/>
        <v>-</v>
      </c>
      <c r="U22" s="84"/>
      <c r="V22" s="84"/>
      <c r="W22" s="84"/>
      <c r="X22" s="84"/>
      <c r="Y22" s="84"/>
      <c r="Z22" s="84"/>
      <c r="AA22" s="84"/>
      <c r="AB22" s="85"/>
    </row>
    <row r="23" spans="2:28" s="90" customFormat="1" ht="97.5" customHeight="1" thickBot="1" x14ac:dyDescent="0.3">
      <c r="B23" s="171"/>
      <c r="C23" s="172"/>
      <c r="D23" s="89" t="str">
        <f>IF(B23="","-",VLOOKUP(B23,Datos!$B$3:$C$25,2,FALSE))</f>
        <v>-</v>
      </c>
      <c r="E23" s="82"/>
      <c r="F23" s="82"/>
      <c r="G23" s="82"/>
      <c r="H23" s="82"/>
      <c r="I23" s="82"/>
      <c r="J23" s="82"/>
      <c r="K23" s="84"/>
      <c r="L23" s="84"/>
      <c r="M23" s="84"/>
      <c r="N23" s="84"/>
      <c r="O23" s="82"/>
      <c r="P23" s="82"/>
      <c r="Q23" s="89" t="str">
        <f>IF(AND(O23=Datos!$B$156,P23=Datos!$B$162),Datos!$D$167,IF(AND(O23=Datos!$B$156,P23=Datos!$B$163),Datos!$E$167,IF(AND(O23=Datos!$B$156,P23=Datos!$B$164),Datos!$F$167,IF(AND(O23=Datos!$B$156,P23=Datos!$B$165),Datos!$G$167,IF(AND(O23=Datos!$B$157,P23=Datos!$B$162),Datos!$D$168,IF(AND(O23=Datos!$B$157,P23=Datos!$B$163),Datos!$E$168,IF(AND(O23=Datos!$B$157,P23=Datos!$B$164),Datos!$F$168,IF(AND(O23=Datos!$B$157,P23=Datos!$B$165),Datos!$G$168,IF(AND(O23=Datos!$B$158,P23=Datos!$B$162),Datos!$D$169,IF(AND(O23=Datos!$B$158,P23=Datos!$B$163),Datos!$E$169,IF(AND(O23=Datos!$B$158,P23=Datos!$B$164),Datos!$F$169,IF(AND(O23=Datos!$B$158,P23=Datos!$B$165),Datos!$G$169,IF(AND(O23=Datos!$B$159,P23=Datos!$B$162),"N/A",IF(AND(O23=Datos!$B$159,P23=Datos!$B$163),"N/A",IF(AND(O23=Datos!$B$159,P23=Datos!$B$164),"N/A",IF(AND(O23=Datos!$B$159,P23=Datos!$B$165),"N/A","-"))))))))))))))))</f>
        <v>-</v>
      </c>
      <c r="R23" s="82"/>
      <c r="S23" s="89" t="str">
        <f>(IF(AND(Q23=Datos!$D$167,R23=Datos!$B$171),Datos!$D$176,IF(AND(Q23=Datos!$D$168,R23=Datos!$B$171),Datos!$D$176,IF(AND(Q23=Datos!$D$169,R23=Datos!$B$171),Datos!$F$176,IF(AND(Q23=Datos!$E$167,R23=Datos!$B$171),Datos!$D$176,IF(AND(Q23=Datos!$E$168,R23=Datos!$B$171),Datos!$E$176,IF(AND(Q23=Datos!$E$169,R23=Datos!$B$171),Datos!$F$176,IF(AND(Q23=Datos!$F$167,R23=Datos!$B$171),Datos!$E$176,IF(AND(Q23=Datos!$F$168,R23=Datos!$B$171),Datos!$E$176,IF(AND(Q23=Datos!$F$169,R23=Datos!$B$171),Datos!$G$176,IF(AND(Q23=Datos!$G$167,R23=Datos!$B$171),Datos!$E$176,IF(AND(Q23=Datos!$G$168,R23=Datos!$B$171),Datos!$F$176,IF(AND(Q23=Datos!$G$169,R23=Datos!$B$171),Datos!$G$176,IF(AND(Q23=Datos!$D$167,R23=Datos!$B$172),Datos!$D$178,IF(AND(Q23=Datos!$D$168,R23=Datos!$B$172),Datos!$D$178,IF(AND(Q23=Datos!$D$169,R23=Datos!$B$172),Datos!$F$178,IF(AND(Q23=Datos!$E$167,R23=Datos!$B$172),Datos!$D$178,IF(AND(Q23=Datos!$E$168,R23=Datos!$B$172),Datos!$E$178,IF(AND(Q23=Datos!$E$169,R23=Datos!$B$172),Datos!$F$178,IF(AND(Q23=Datos!$F$167,R23=Datos!$B$172),Datos!$E$178,IF(AND(Q23=Datos!$F$168,R23=Datos!$B$172),Datos!$E$178,IF(AND(Q23=Datos!$F$169,R23=Datos!$B$172),Datos!$G$178,IF(AND(Q23=Datos!$G$167,R23=Datos!$B$172),Datos!$E$178,IF(AND(Q23=Datos!$G$168,R23=Datos!$B$172),Datos!$F$178,IF(AND(Q23=Datos!$G$169,R23=Datos!$B$172),Datos!$G$179,IF(AND(Q23=Datos!$D$167,R23=Datos!$B$173),Datos!$D$180,IF(AND(Q23=Datos!$D$168,R23=Datos!$B$173),Datos!$D$180,IF(AND(Q23=Datos!$D$169,R23=Datos!$B$173),Datos!$F$180,IF(AND(Q23=Datos!$E$167,R23=Datos!$B$173),Datos!$D$180,IF(AND(Q23=Datos!$E$168,R23=Datos!$B$173),Datos!$E$180,IF(AND(Q23=Datos!$E$169,R23=Datos!$B$173),Datos!$F$180,IF(AND(Q23=Datos!$F$167,R23=Datos!$B$173),Datos!$E$180,IF(AND(Q23=Datos!$F$168,R23=Datos!$B$173),Datos!$E$180,IF(AND(Q23=Datos!$F$169,R23=Datos!$B$173),Datos!$G$180,IF(AND(Q23=Datos!$G$167,R23=Datos!$B$173),Datos!$E$180,IF(AND(Q23=Datos!$G$168,R23=Datos!$B$173),Datos!$F$180,IF(AND(Q23=Datos!$G$169,R23=Datos!$B$173),Datos!$G$180,IF(AND(Q23=Datos!$D$167,R23=Datos!$B$174),Datos!$D$182,IF(AND(Q23=Datos!$D$168,R23=Datos!$B$174),Datos!$D$182,IF(AND(Q23=Datos!$D$169,R23=Datos!$B$174),Datos!$F$182,IF(AND(Q23=Datos!$E$167,R23=Datos!$B$174),Datos!$D$182,IF(AND(Q23=Datos!$E$168,R23=Datos!$B$174),Datos!$E$182,IF(AND(Q23=Datos!$E$169,R23=Datos!$B$174),Datos!$F$182,IF(AND(Q23=Datos!$F$167,R23=Datos!$B$174),Datos!$E$182,IF(AND(Q23=Datos!$F$168,R23=Datos!$B$174),Datos!$E$182,IF(AND(Q23=Datos!$F$169,R23=Datos!$B$174),Datos!$G$182,IF(AND(Q23=Datos!$G$167,R23=Datos!$B$174),Datos!$E$183,IF(AND(Q23=Datos!$G$168,R23=Datos!$B$174),Datos!$F$182,IF(AND(Q23=Datos!$G$169,R23=Datos!$B$174),Datos!$G$183,IF(O23=Datos!$B$159,Datos!$G$183,"-"))))))))))))))))))))))))))))))))))))))))))))))))))</f>
        <v>-</v>
      </c>
      <c r="T23" s="89" t="str">
        <f t="shared" si="0"/>
        <v>-</v>
      </c>
      <c r="U23" s="84"/>
      <c r="V23" s="84"/>
      <c r="W23" s="84"/>
      <c r="X23" s="84"/>
      <c r="Y23" s="84"/>
      <c r="Z23" s="84"/>
      <c r="AA23" s="84"/>
      <c r="AB23" s="85"/>
    </row>
    <row r="24" spans="2:28" s="90" customFormat="1" ht="97.5" customHeight="1" thickBot="1" x14ac:dyDescent="0.3">
      <c r="B24" s="171"/>
      <c r="C24" s="172"/>
      <c r="D24" s="89" t="str">
        <f>IF(B24="","-",VLOOKUP(B24,Datos!$B$3:$C$25,2,FALSE))</f>
        <v>-</v>
      </c>
      <c r="E24" s="82"/>
      <c r="F24" s="82"/>
      <c r="G24" s="82"/>
      <c r="H24" s="82"/>
      <c r="I24" s="82"/>
      <c r="J24" s="82"/>
      <c r="K24" s="84"/>
      <c r="L24" s="84"/>
      <c r="M24" s="84"/>
      <c r="N24" s="84"/>
      <c r="O24" s="82"/>
      <c r="P24" s="82"/>
      <c r="Q24" s="89" t="str">
        <f>IF(AND(O24=Datos!$B$156,P24=Datos!$B$162),Datos!$D$167,IF(AND(O24=Datos!$B$156,P24=Datos!$B$163),Datos!$E$167,IF(AND(O24=Datos!$B$156,P24=Datos!$B$164),Datos!$F$167,IF(AND(O24=Datos!$B$156,P24=Datos!$B$165),Datos!$G$167,IF(AND(O24=Datos!$B$157,P24=Datos!$B$162),Datos!$D$168,IF(AND(O24=Datos!$B$157,P24=Datos!$B$163),Datos!$E$168,IF(AND(O24=Datos!$B$157,P24=Datos!$B$164),Datos!$F$168,IF(AND(O24=Datos!$B$157,P24=Datos!$B$165),Datos!$G$168,IF(AND(O24=Datos!$B$158,P24=Datos!$B$162),Datos!$D$169,IF(AND(O24=Datos!$B$158,P24=Datos!$B$163),Datos!$E$169,IF(AND(O24=Datos!$B$158,P24=Datos!$B$164),Datos!$F$169,IF(AND(O24=Datos!$B$158,P24=Datos!$B$165),Datos!$G$169,IF(AND(O24=Datos!$B$159,P24=Datos!$B$162),"N/A",IF(AND(O24=Datos!$B$159,P24=Datos!$B$163),"N/A",IF(AND(O24=Datos!$B$159,P24=Datos!$B$164),"N/A",IF(AND(O24=Datos!$B$159,P24=Datos!$B$165),"N/A","-"))))))))))))))))</f>
        <v>-</v>
      </c>
      <c r="R24" s="82"/>
      <c r="S24" s="89" t="str">
        <f>(IF(AND(Q24=Datos!$D$167,R24=Datos!$B$171),Datos!$D$176,IF(AND(Q24=Datos!$D$168,R24=Datos!$B$171),Datos!$D$176,IF(AND(Q24=Datos!$D$169,R24=Datos!$B$171),Datos!$F$176,IF(AND(Q24=Datos!$E$167,R24=Datos!$B$171),Datos!$D$176,IF(AND(Q24=Datos!$E$168,R24=Datos!$B$171),Datos!$E$176,IF(AND(Q24=Datos!$E$169,R24=Datos!$B$171),Datos!$F$176,IF(AND(Q24=Datos!$F$167,R24=Datos!$B$171),Datos!$E$176,IF(AND(Q24=Datos!$F$168,R24=Datos!$B$171),Datos!$E$176,IF(AND(Q24=Datos!$F$169,R24=Datos!$B$171),Datos!$G$176,IF(AND(Q24=Datos!$G$167,R24=Datos!$B$171),Datos!$E$176,IF(AND(Q24=Datos!$G$168,R24=Datos!$B$171),Datos!$F$176,IF(AND(Q24=Datos!$G$169,R24=Datos!$B$171),Datos!$G$176,IF(AND(Q24=Datos!$D$167,R24=Datos!$B$172),Datos!$D$178,IF(AND(Q24=Datos!$D$168,R24=Datos!$B$172),Datos!$D$178,IF(AND(Q24=Datos!$D$169,R24=Datos!$B$172),Datos!$F$178,IF(AND(Q24=Datos!$E$167,R24=Datos!$B$172),Datos!$D$178,IF(AND(Q24=Datos!$E$168,R24=Datos!$B$172),Datos!$E$178,IF(AND(Q24=Datos!$E$169,R24=Datos!$B$172),Datos!$F$178,IF(AND(Q24=Datos!$F$167,R24=Datos!$B$172),Datos!$E$178,IF(AND(Q24=Datos!$F$168,R24=Datos!$B$172),Datos!$E$178,IF(AND(Q24=Datos!$F$169,R24=Datos!$B$172),Datos!$G$178,IF(AND(Q24=Datos!$G$167,R24=Datos!$B$172),Datos!$E$178,IF(AND(Q24=Datos!$G$168,R24=Datos!$B$172),Datos!$F$178,IF(AND(Q24=Datos!$G$169,R24=Datos!$B$172),Datos!$G$179,IF(AND(Q24=Datos!$D$167,R24=Datos!$B$173),Datos!$D$180,IF(AND(Q24=Datos!$D$168,R24=Datos!$B$173),Datos!$D$180,IF(AND(Q24=Datos!$D$169,R24=Datos!$B$173),Datos!$F$180,IF(AND(Q24=Datos!$E$167,R24=Datos!$B$173),Datos!$D$180,IF(AND(Q24=Datos!$E$168,R24=Datos!$B$173),Datos!$E$180,IF(AND(Q24=Datos!$E$169,R24=Datos!$B$173),Datos!$F$180,IF(AND(Q24=Datos!$F$167,R24=Datos!$B$173),Datos!$E$180,IF(AND(Q24=Datos!$F$168,R24=Datos!$B$173),Datos!$E$180,IF(AND(Q24=Datos!$F$169,R24=Datos!$B$173),Datos!$G$180,IF(AND(Q24=Datos!$G$167,R24=Datos!$B$173),Datos!$E$180,IF(AND(Q24=Datos!$G$168,R24=Datos!$B$173),Datos!$F$180,IF(AND(Q24=Datos!$G$169,R24=Datos!$B$173),Datos!$G$180,IF(AND(Q24=Datos!$D$167,R24=Datos!$B$174),Datos!$D$182,IF(AND(Q24=Datos!$D$168,R24=Datos!$B$174),Datos!$D$182,IF(AND(Q24=Datos!$D$169,R24=Datos!$B$174),Datos!$F$182,IF(AND(Q24=Datos!$E$167,R24=Datos!$B$174),Datos!$D$182,IF(AND(Q24=Datos!$E$168,R24=Datos!$B$174),Datos!$E$182,IF(AND(Q24=Datos!$E$169,R24=Datos!$B$174),Datos!$F$182,IF(AND(Q24=Datos!$F$167,R24=Datos!$B$174),Datos!$E$182,IF(AND(Q24=Datos!$F$168,R24=Datos!$B$174),Datos!$E$182,IF(AND(Q24=Datos!$F$169,R24=Datos!$B$174),Datos!$G$182,IF(AND(Q24=Datos!$G$167,R24=Datos!$B$174),Datos!$E$183,IF(AND(Q24=Datos!$G$168,R24=Datos!$B$174),Datos!$F$182,IF(AND(Q24=Datos!$G$169,R24=Datos!$B$174),Datos!$G$183,IF(O24=Datos!$B$159,Datos!$G$183,"-"))))))))))))))))))))))))))))))))))))))))))))))))))</f>
        <v>-</v>
      </c>
      <c r="T24" s="89" t="str">
        <f t="shared" si="0"/>
        <v>-</v>
      </c>
      <c r="U24" s="84"/>
      <c r="V24" s="84"/>
      <c r="W24" s="84"/>
      <c r="X24" s="84"/>
      <c r="Y24" s="84"/>
      <c r="Z24" s="84"/>
      <c r="AA24" s="84"/>
      <c r="AB24" s="85"/>
    </row>
    <row r="25" spans="2:28" s="90" customFormat="1" ht="97.5" customHeight="1" thickBot="1" x14ac:dyDescent="0.3">
      <c r="B25" s="171"/>
      <c r="C25" s="172"/>
      <c r="D25" s="89" t="str">
        <f>IF(B25="","-",VLOOKUP(B25,Datos!$B$3:$C$25,2,FALSE))</f>
        <v>-</v>
      </c>
      <c r="E25" s="82"/>
      <c r="F25" s="82"/>
      <c r="G25" s="82"/>
      <c r="H25" s="82"/>
      <c r="I25" s="82"/>
      <c r="J25" s="82"/>
      <c r="K25" s="84"/>
      <c r="L25" s="84"/>
      <c r="M25" s="84"/>
      <c r="N25" s="84"/>
      <c r="O25" s="82"/>
      <c r="P25" s="82"/>
      <c r="Q25" s="89" t="str">
        <f>IF(AND(O25=Datos!$B$156,P25=Datos!$B$162),Datos!$D$167,IF(AND(O25=Datos!$B$156,P25=Datos!$B$163),Datos!$E$167,IF(AND(O25=Datos!$B$156,P25=Datos!$B$164),Datos!$F$167,IF(AND(O25=Datos!$B$156,P25=Datos!$B$165),Datos!$G$167,IF(AND(O25=Datos!$B$157,P25=Datos!$B$162),Datos!$D$168,IF(AND(O25=Datos!$B$157,P25=Datos!$B$163),Datos!$E$168,IF(AND(O25=Datos!$B$157,P25=Datos!$B$164),Datos!$F$168,IF(AND(O25=Datos!$B$157,P25=Datos!$B$165),Datos!$G$168,IF(AND(O25=Datos!$B$158,P25=Datos!$B$162),Datos!$D$169,IF(AND(O25=Datos!$B$158,P25=Datos!$B$163),Datos!$E$169,IF(AND(O25=Datos!$B$158,P25=Datos!$B$164),Datos!$F$169,IF(AND(O25=Datos!$B$158,P25=Datos!$B$165),Datos!$G$169,IF(AND(O25=Datos!$B$159,P25=Datos!$B$162),"N/A",IF(AND(O25=Datos!$B$159,P25=Datos!$B$163),"N/A",IF(AND(O25=Datos!$B$159,P25=Datos!$B$164),"N/A",IF(AND(O25=Datos!$B$159,P25=Datos!$B$165),"N/A","-"))))))))))))))))</f>
        <v>-</v>
      </c>
      <c r="R25" s="82"/>
      <c r="S25" s="89" t="str">
        <f>(IF(AND(Q25=Datos!$D$167,R25=Datos!$B$171),Datos!$D$176,IF(AND(Q25=Datos!$D$168,R25=Datos!$B$171),Datos!$D$176,IF(AND(Q25=Datos!$D$169,R25=Datos!$B$171),Datos!$F$176,IF(AND(Q25=Datos!$E$167,R25=Datos!$B$171),Datos!$D$176,IF(AND(Q25=Datos!$E$168,R25=Datos!$B$171),Datos!$E$176,IF(AND(Q25=Datos!$E$169,R25=Datos!$B$171),Datos!$F$176,IF(AND(Q25=Datos!$F$167,R25=Datos!$B$171),Datos!$E$176,IF(AND(Q25=Datos!$F$168,R25=Datos!$B$171),Datos!$E$176,IF(AND(Q25=Datos!$F$169,R25=Datos!$B$171),Datos!$G$176,IF(AND(Q25=Datos!$G$167,R25=Datos!$B$171),Datos!$E$176,IF(AND(Q25=Datos!$G$168,R25=Datos!$B$171),Datos!$F$176,IF(AND(Q25=Datos!$G$169,R25=Datos!$B$171),Datos!$G$176,IF(AND(Q25=Datos!$D$167,R25=Datos!$B$172),Datos!$D$178,IF(AND(Q25=Datos!$D$168,R25=Datos!$B$172),Datos!$D$178,IF(AND(Q25=Datos!$D$169,R25=Datos!$B$172),Datos!$F$178,IF(AND(Q25=Datos!$E$167,R25=Datos!$B$172),Datos!$D$178,IF(AND(Q25=Datos!$E$168,R25=Datos!$B$172),Datos!$E$178,IF(AND(Q25=Datos!$E$169,R25=Datos!$B$172),Datos!$F$178,IF(AND(Q25=Datos!$F$167,R25=Datos!$B$172),Datos!$E$178,IF(AND(Q25=Datos!$F$168,R25=Datos!$B$172),Datos!$E$178,IF(AND(Q25=Datos!$F$169,R25=Datos!$B$172),Datos!$G$178,IF(AND(Q25=Datos!$G$167,R25=Datos!$B$172),Datos!$E$178,IF(AND(Q25=Datos!$G$168,R25=Datos!$B$172),Datos!$F$178,IF(AND(Q25=Datos!$G$169,R25=Datos!$B$172),Datos!$G$179,IF(AND(Q25=Datos!$D$167,R25=Datos!$B$173),Datos!$D$180,IF(AND(Q25=Datos!$D$168,R25=Datos!$B$173),Datos!$D$180,IF(AND(Q25=Datos!$D$169,R25=Datos!$B$173),Datos!$F$180,IF(AND(Q25=Datos!$E$167,R25=Datos!$B$173),Datos!$D$180,IF(AND(Q25=Datos!$E$168,R25=Datos!$B$173),Datos!$E$180,IF(AND(Q25=Datos!$E$169,R25=Datos!$B$173),Datos!$F$180,IF(AND(Q25=Datos!$F$167,R25=Datos!$B$173),Datos!$E$180,IF(AND(Q25=Datos!$F$168,R25=Datos!$B$173),Datos!$E$180,IF(AND(Q25=Datos!$F$169,R25=Datos!$B$173),Datos!$G$180,IF(AND(Q25=Datos!$G$167,R25=Datos!$B$173),Datos!$E$180,IF(AND(Q25=Datos!$G$168,R25=Datos!$B$173),Datos!$F$180,IF(AND(Q25=Datos!$G$169,R25=Datos!$B$173),Datos!$G$180,IF(AND(Q25=Datos!$D$167,R25=Datos!$B$174),Datos!$D$182,IF(AND(Q25=Datos!$D$168,R25=Datos!$B$174),Datos!$D$182,IF(AND(Q25=Datos!$D$169,R25=Datos!$B$174),Datos!$F$182,IF(AND(Q25=Datos!$E$167,R25=Datos!$B$174),Datos!$D$182,IF(AND(Q25=Datos!$E$168,R25=Datos!$B$174),Datos!$E$182,IF(AND(Q25=Datos!$E$169,R25=Datos!$B$174),Datos!$F$182,IF(AND(Q25=Datos!$F$167,R25=Datos!$B$174),Datos!$E$182,IF(AND(Q25=Datos!$F$168,R25=Datos!$B$174),Datos!$E$182,IF(AND(Q25=Datos!$F$169,R25=Datos!$B$174),Datos!$G$182,IF(AND(Q25=Datos!$G$167,R25=Datos!$B$174),Datos!$E$183,IF(AND(Q25=Datos!$G$168,R25=Datos!$B$174),Datos!$F$182,IF(AND(Q25=Datos!$G$169,R25=Datos!$B$174),Datos!$G$183,IF(O25=Datos!$B$159,Datos!$G$183,"-"))))))))))))))))))))))))))))))))))))))))))))))))))</f>
        <v>-</v>
      </c>
      <c r="T25" s="89" t="str">
        <f t="shared" si="0"/>
        <v>-</v>
      </c>
      <c r="U25" s="84"/>
      <c r="V25" s="84"/>
      <c r="W25" s="84"/>
      <c r="X25" s="84"/>
      <c r="Y25" s="84"/>
      <c r="Z25" s="84"/>
      <c r="AA25" s="84"/>
      <c r="AB25" s="85"/>
    </row>
    <row r="26" spans="2:28" s="90" customFormat="1" ht="97.5" customHeight="1" thickBot="1" x14ac:dyDescent="0.3">
      <c r="B26" s="171"/>
      <c r="C26" s="172"/>
      <c r="D26" s="89" t="str">
        <f>IF(B26="","-",VLOOKUP(B26,Datos!$B$3:$C$25,2,FALSE))</f>
        <v>-</v>
      </c>
      <c r="E26" s="82"/>
      <c r="F26" s="82"/>
      <c r="G26" s="82"/>
      <c r="H26" s="82"/>
      <c r="I26" s="82"/>
      <c r="J26" s="82"/>
      <c r="K26" s="84"/>
      <c r="L26" s="84"/>
      <c r="M26" s="84"/>
      <c r="N26" s="84"/>
      <c r="O26" s="82"/>
      <c r="P26" s="82"/>
      <c r="Q26" s="89" t="str">
        <f>IF(AND(O26=Datos!$B$156,P26=Datos!$B$162),Datos!$D$167,IF(AND(O26=Datos!$B$156,P26=Datos!$B$163),Datos!$E$167,IF(AND(O26=Datos!$B$156,P26=Datos!$B$164),Datos!$F$167,IF(AND(O26=Datos!$B$156,P26=Datos!$B$165),Datos!$G$167,IF(AND(O26=Datos!$B$157,P26=Datos!$B$162),Datos!$D$168,IF(AND(O26=Datos!$B$157,P26=Datos!$B$163),Datos!$E$168,IF(AND(O26=Datos!$B$157,P26=Datos!$B$164),Datos!$F$168,IF(AND(O26=Datos!$B$157,P26=Datos!$B$165),Datos!$G$168,IF(AND(O26=Datos!$B$158,P26=Datos!$B$162),Datos!$D$169,IF(AND(O26=Datos!$B$158,P26=Datos!$B$163),Datos!$E$169,IF(AND(O26=Datos!$B$158,P26=Datos!$B$164),Datos!$F$169,IF(AND(O26=Datos!$B$158,P26=Datos!$B$165),Datos!$G$169,IF(AND(O26=Datos!$B$159,P26=Datos!$B$162),"N/A",IF(AND(O26=Datos!$B$159,P26=Datos!$B$163),"N/A",IF(AND(O26=Datos!$B$159,P26=Datos!$B$164),"N/A",IF(AND(O26=Datos!$B$159,P26=Datos!$B$165),"N/A","-"))))))))))))))))</f>
        <v>-</v>
      </c>
      <c r="R26" s="82"/>
      <c r="S26" s="89" t="str">
        <f>(IF(AND(Q26=Datos!$D$167,R26=Datos!$B$171),Datos!$D$176,IF(AND(Q26=Datos!$D$168,R26=Datos!$B$171),Datos!$D$176,IF(AND(Q26=Datos!$D$169,R26=Datos!$B$171),Datos!$F$176,IF(AND(Q26=Datos!$E$167,R26=Datos!$B$171),Datos!$D$176,IF(AND(Q26=Datos!$E$168,R26=Datos!$B$171),Datos!$E$176,IF(AND(Q26=Datos!$E$169,R26=Datos!$B$171),Datos!$F$176,IF(AND(Q26=Datos!$F$167,R26=Datos!$B$171),Datos!$E$176,IF(AND(Q26=Datos!$F$168,R26=Datos!$B$171),Datos!$E$176,IF(AND(Q26=Datos!$F$169,R26=Datos!$B$171),Datos!$G$176,IF(AND(Q26=Datos!$G$167,R26=Datos!$B$171),Datos!$E$176,IF(AND(Q26=Datos!$G$168,R26=Datos!$B$171),Datos!$F$176,IF(AND(Q26=Datos!$G$169,R26=Datos!$B$171),Datos!$G$176,IF(AND(Q26=Datos!$D$167,R26=Datos!$B$172),Datos!$D$178,IF(AND(Q26=Datos!$D$168,R26=Datos!$B$172),Datos!$D$178,IF(AND(Q26=Datos!$D$169,R26=Datos!$B$172),Datos!$F$178,IF(AND(Q26=Datos!$E$167,R26=Datos!$B$172),Datos!$D$178,IF(AND(Q26=Datos!$E$168,R26=Datos!$B$172),Datos!$E$178,IF(AND(Q26=Datos!$E$169,R26=Datos!$B$172),Datos!$F$178,IF(AND(Q26=Datos!$F$167,R26=Datos!$B$172),Datos!$E$178,IF(AND(Q26=Datos!$F$168,R26=Datos!$B$172),Datos!$E$178,IF(AND(Q26=Datos!$F$169,R26=Datos!$B$172),Datos!$G$178,IF(AND(Q26=Datos!$G$167,R26=Datos!$B$172),Datos!$E$178,IF(AND(Q26=Datos!$G$168,R26=Datos!$B$172),Datos!$F$178,IF(AND(Q26=Datos!$G$169,R26=Datos!$B$172),Datos!$G$179,IF(AND(Q26=Datos!$D$167,R26=Datos!$B$173),Datos!$D$180,IF(AND(Q26=Datos!$D$168,R26=Datos!$B$173),Datos!$D$180,IF(AND(Q26=Datos!$D$169,R26=Datos!$B$173),Datos!$F$180,IF(AND(Q26=Datos!$E$167,R26=Datos!$B$173),Datos!$D$180,IF(AND(Q26=Datos!$E$168,R26=Datos!$B$173),Datos!$E$180,IF(AND(Q26=Datos!$E$169,R26=Datos!$B$173),Datos!$F$180,IF(AND(Q26=Datos!$F$167,R26=Datos!$B$173),Datos!$E$180,IF(AND(Q26=Datos!$F$168,R26=Datos!$B$173),Datos!$E$180,IF(AND(Q26=Datos!$F$169,R26=Datos!$B$173),Datos!$G$180,IF(AND(Q26=Datos!$G$167,R26=Datos!$B$173),Datos!$E$180,IF(AND(Q26=Datos!$G$168,R26=Datos!$B$173),Datos!$F$180,IF(AND(Q26=Datos!$G$169,R26=Datos!$B$173),Datos!$G$180,IF(AND(Q26=Datos!$D$167,R26=Datos!$B$174),Datos!$D$182,IF(AND(Q26=Datos!$D$168,R26=Datos!$B$174),Datos!$D$182,IF(AND(Q26=Datos!$D$169,R26=Datos!$B$174),Datos!$F$182,IF(AND(Q26=Datos!$E$167,R26=Datos!$B$174),Datos!$D$182,IF(AND(Q26=Datos!$E$168,R26=Datos!$B$174),Datos!$E$182,IF(AND(Q26=Datos!$E$169,R26=Datos!$B$174),Datos!$F$182,IF(AND(Q26=Datos!$F$167,R26=Datos!$B$174),Datos!$E$182,IF(AND(Q26=Datos!$F$168,R26=Datos!$B$174),Datos!$E$182,IF(AND(Q26=Datos!$F$169,R26=Datos!$B$174),Datos!$G$182,IF(AND(Q26=Datos!$G$167,R26=Datos!$B$174),Datos!$E$183,IF(AND(Q26=Datos!$G$168,R26=Datos!$B$174),Datos!$F$182,IF(AND(Q26=Datos!$G$169,R26=Datos!$B$174),Datos!$G$183,IF(O26=Datos!$B$159,Datos!$G$183,"-"))))))))))))))))))))))))))))))))))))))))))))))))))</f>
        <v>-</v>
      </c>
      <c r="T26" s="89" t="str">
        <f t="shared" si="0"/>
        <v>-</v>
      </c>
      <c r="U26" s="84"/>
      <c r="V26" s="84"/>
      <c r="W26" s="84"/>
      <c r="X26" s="84"/>
      <c r="Y26" s="84"/>
      <c r="Z26" s="84"/>
      <c r="AA26" s="84"/>
      <c r="AB26" s="85"/>
    </row>
    <row r="27" spans="2:28" s="90" customFormat="1" ht="97.5" customHeight="1" thickBot="1" x14ac:dyDescent="0.3">
      <c r="B27" s="171"/>
      <c r="C27" s="172"/>
      <c r="D27" s="89" t="str">
        <f>IF(B27="","-",VLOOKUP(B27,Datos!$B$3:$C$25,2,FALSE))</f>
        <v>-</v>
      </c>
      <c r="E27" s="82"/>
      <c r="F27" s="82"/>
      <c r="G27" s="82"/>
      <c r="H27" s="82"/>
      <c r="I27" s="82"/>
      <c r="J27" s="82"/>
      <c r="K27" s="84"/>
      <c r="L27" s="84"/>
      <c r="M27" s="84"/>
      <c r="N27" s="84"/>
      <c r="O27" s="82"/>
      <c r="P27" s="82"/>
      <c r="Q27" s="89" t="str">
        <f>IF(AND(O27=Datos!$B$156,P27=Datos!$B$162),Datos!$D$167,IF(AND(O27=Datos!$B$156,P27=Datos!$B$163),Datos!$E$167,IF(AND(O27=Datos!$B$156,P27=Datos!$B$164),Datos!$F$167,IF(AND(O27=Datos!$B$156,P27=Datos!$B$165),Datos!$G$167,IF(AND(O27=Datos!$B$157,P27=Datos!$B$162),Datos!$D$168,IF(AND(O27=Datos!$B$157,P27=Datos!$B$163),Datos!$E$168,IF(AND(O27=Datos!$B$157,P27=Datos!$B$164),Datos!$F$168,IF(AND(O27=Datos!$B$157,P27=Datos!$B$165),Datos!$G$168,IF(AND(O27=Datos!$B$158,P27=Datos!$B$162),Datos!$D$169,IF(AND(O27=Datos!$B$158,P27=Datos!$B$163),Datos!$E$169,IF(AND(O27=Datos!$B$158,P27=Datos!$B$164),Datos!$F$169,IF(AND(O27=Datos!$B$158,P27=Datos!$B$165),Datos!$G$169,IF(AND(O27=Datos!$B$159,P27=Datos!$B$162),"N/A",IF(AND(O27=Datos!$B$159,P27=Datos!$B$163),"N/A",IF(AND(O27=Datos!$B$159,P27=Datos!$B$164),"N/A",IF(AND(O27=Datos!$B$159,P27=Datos!$B$165),"N/A","-"))))))))))))))))</f>
        <v>-</v>
      </c>
      <c r="R27" s="82"/>
      <c r="S27" s="89" t="str">
        <f>(IF(AND(Q27=Datos!$D$167,R27=Datos!$B$171),Datos!$D$176,IF(AND(Q27=Datos!$D$168,R27=Datos!$B$171),Datos!$D$176,IF(AND(Q27=Datos!$D$169,R27=Datos!$B$171),Datos!$F$176,IF(AND(Q27=Datos!$E$167,R27=Datos!$B$171),Datos!$D$176,IF(AND(Q27=Datos!$E$168,R27=Datos!$B$171),Datos!$E$176,IF(AND(Q27=Datos!$E$169,R27=Datos!$B$171),Datos!$F$176,IF(AND(Q27=Datos!$F$167,R27=Datos!$B$171),Datos!$E$176,IF(AND(Q27=Datos!$F$168,R27=Datos!$B$171),Datos!$E$176,IF(AND(Q27=Datos!$F$169,R27=Datos!$B$171),Datos!$G$176,IF(AND(Q27=Datos!$G$167,R27=Datos!$B$171),Datos!$E$176,IF(AND(Q27=Datos!$G$168,R27=Datos!$B$171),Datos!$F$176,IF(AND(Q27=Datos!$G$169,R27=Datos!$B$171),Datos!$G$176,IF(AND(Q27=Datos!$D$167,R27=Datos!$B$172),Datos!$D$178,IF(AND(Q27=Datos!$D$168,R27=Datos!$B$172),Datos!$D$178,IF(AND(Q27=Datos!$D$169,R27=Datos!$B$172),Datos!$F$178,IF(AND(Q27=Datos!$E$167,R27=Datos!$B$172),Datos!$D$178,IF(AND(Q27=Datos!$E$168,R27=Datos!$B$172),Datos!$E$178,IF(AND(Q27=Datos!$E$169,R27=Datos!$B$172),Datos!$F$178,IF(AND(Q27=Datos!$F$167,R27=Datos!$B$172),Datos!$E$178,IF(AND(Q27=Datos!$F$168,R27=Datos!$B$172),Datos!$E$178,IF(AND(Q27=Datos!$F$169,R27=Datos!$B$172),Datos!$G$178,IF(AND(Q27=Datos!$G$167,R27=Datos!$B$172),Datos!$E$178,IF(AND(Q27=Datos!$G$168,R27=Datos!$B$172),Datos!$F$178,IF(AND(Q27=Datos!$G$169,R27=Datos!$B$172),Datos!$G$179,IF(AND(Q27=Datos!$D$167,R27=Datos!$B$173),Datos!$D$180,IF(AND(Q27=Datos!$D$168,R27=Datos!$B$173),Datos!$D$180,IF(AND(Q27=Datos!$D$169,R27=Datos!$B$173),Datos!$F$180,IF(AND(Q27=Datos!$E$167,R27=Datos!$B$173),Datos!$D$180,IF(AND(Q27=Datos!$E$168,R27=Datos!$B$173),Datos!$E$180,IF(AND(Q27=Datos!$E$169,R27=Datos!$B$173),Datos!$F$180,IF(AND(Q27=Datos!$F$167,R27=Datos!$B$173),Datos!$E$180,IF(AND(Q27=Datos!$F$168,R27=Datos!$B$173),Datos!$E$180,IF(AND(Q27=Datos!$F$169,R27=Datos!$B$173),Datos!$G$180,IF(AND(Q27=Datos!$G$167,R27=Datos!$B$173),Datos!$E$180,IF(AND(Q27=Datos!$G$168,R27=Datos!$B$173),Datos!$F$180,IF(AND(Q27=Datos!$G$169,R27=Datos!$B$173),Datos!$G$180,IF(AND(Q27=Datos!$D$167,R27=Datos!$B$174),Datos!$D$182,IF(AND(Q27=Datos!$D$168,R27=Datos!$B$174),Datos!$D$182,IF(AND(Q27=Datos!$D$169,R27=Datos!$B$174),Datos!$F$182,IF(AND(Q27=Datos!$E$167,R27=Datos!$B$174),Datos!$D$182,IF(AND(Q27=Datos!$E$168,R27=Datos!$B$174),Datos!$E$182,IF(AND(Q27=Datos!$E$169,R27=Datos!$B$174),Datos!$F$182,IF(AND(Q27=Datos!$F$167,R27=Datos!$B$174),Datos!$E$182,IF(AND(Q27=Datos!$F$168,R27=Datos!$B$174),Datos!$E$182,IF(AND(Q27=Datos!$F$169,R27=Datos!$B$174),Datos!$G$182,IF(AND(Q27=Datos!$G$167,R27=Datos!$B$174),Datos!$E$183,IF(AND(Q27=Datos!$G$168,R27=Datos!$B$174),Datos!$F$182,IF(AND(Q27=Datos!$G$169,R27=Datos!$B$174),Datos!$G$183,IF(O27=Datos!$B$159,Datos!$G$183,"-"))))))))))))))))))))))))))))))))))))))))))))))))))</f>
        <v>-</v>
      </c>
      <c r="T27" s="89" t="str">
        <f t="shared" si="0"/>
        <v>-</v>
      </c>
      <c r="U27" s="84"/>
      <c r="V27" s="84"/>
      <c r="W27" s="84"/>
      <c r="X27" s="84"/>
      <c r="Y27" s="84"/>
      <c r="Z27" s="84"/>
      <c r="AA27" s="84"/>
      <c r="AB27" s="85"/>
    </row>
    <row r="28" spans="2:28" s="90" customFormat="1" ht="97.5" customHeight="1" thickBot="1" x14ac:dyDescent="0.3">
      <c r="B28" s="171"/>
      <c r="C28" s="172"/>
      <c r="D28" s="89" t="str">
        <f>IF(B28="","-",VLOOKUP(B28,Datos!$B$3:$C$25,2,FALSE))</f>
        <v>-</v>
      </c>
      <c r="E28" s="82"/>
      <c r="F28" s="82"/>
      <c r="G28" s="82"/>
      <c r="H28" s="82"/>
      <c r="I28" s="82"/>
      <c r="J28" s="82"/>
      <c r="K28" s="84"/>
      <c r="L28" s="84"/>
      <c r="M28" s="84"/>
      <c r="N28" s="84"/>
      <c r="O28" s="82"/>
      <c r="P28" s="82"/>
      <c r="Q28" s="89" t="str">
        <f>IF(AND(O28=Datos!$B$156,P28=Datos!$B$162),Datos!$D$167,IF(AND(O28=Datos!$B$156,P28=Datos!$B$163),Datos!$E$167,IF(AND(O28=Datos!$B$156,P28=Datos!$B$164),Datos!$F$167,IF(AND(O28=Datos!$B$156,P28=Datos!$B$165),Datos!$G$167,IF(AND(O28=Datos!$B$157,P28=Datos!$B$162),Datos!$D$168,IF(AND(O28=Datos!$B$157,P28=Datos!$B$163),Datos!$E$168,IF(AND(O28=Datos!$B$157,P28=Datos!$B$164),Datos!$F$168,IF(AND(O28=Datos!$B$157,P28=Datos!$B$165),Datos!$G$168,IF(AND(O28=Datos!$B$158,P28=Datos!$B$162),Datos!$D$169,IF(AND(O28=Datos!$B$158,P28=Datos!$B$163),Datos!$E$169,IF(AND(O28=Datos!$B$158,P28=Datos!$B$164),Datos!$F$169,IF(AND(O28=Datos!$B$158,P28=Datos!$B$165),Datos!$G$169,IF(AND(O28=Datos!$B$159,P28=Datos!$B$162),"N/A",IF(AND(O28=Datos!$B$159,P28=Datos!$B$163),"N/A",IF(AND(O28=Datos!$B$159,P28=Datos!$B$164),"N/A",IF(AND(O28=Datos!$B$159,P28=Datos!$B$165),"N/A","-"))))))))))))))))</f>
        <v>-</v>
      </c>
      <c r="R28" s="82"/>
      <c r="S28" s="89" t="str">
        <f>(IF(AND(Q28=Datos!$D$167,R28=Datos!$B$171),Datos!$D$176,IF(AND(Q28=Datos!$D$168,R28=Datos!$B$171),Datos!$D$176,IF(AND(Q28=Datos!$D$169,R28=Datos!$B$171),Datos!$F$176,IF(AND(Q28=Datos!$E$167,R28=Datos!$B$171),Datos!$D$176,IF(AND(Q28=Datos!$E$168,R28=Datos!$B$171),Datos!$E$176,IF(AND(Q28=Datos!$E$169,R28=Datos!$B$171),Datos!$F$176,IF(AND(Q28=Datos!$F$167,R28=Datos!$B$171),Datos!$E$176,IF(AND(Q28=Datos!$F$168,R28=Datos!$B$171),Datos!$E$176,IF(AND(Q28=Datos!$F$169,R28=Datos!$B$171),Datos!$G$176,IF(AND(Q28=Datos!$G$167,R28=Datos!$B$171),Datos!$E$176,IF(AND(Q28=Datos!$G$168,R28=Datos!$B$171),Datos!$F$176,IF(AND(Q28=Datos!$G$169,R28=Datos!$B$171),Datos!$G$176,IF(AND(Q28=Datos!$D$167,R28=Datos!$B$172),Datos!$D$178,IF(AND(Q28=Datos!$D$168,R28=Datos!$B$172),Datos!$D$178,IF(AND(Q28=Datos!$D$169,R28=Datos!$B$172),Datos!$F$178,IF(AND(Q28=Datos!$E$167,R28=Datos!$B$172),Datos!$D$178,IF(AND(Q28=Datos!$E$168,R28=Datos!$B$172),Datos!$E$178,IF(AND(Q28=Datos!$E$169,R28=Datos!$B$172),Datos!$F$178,IF(AND(Q28=Datos!$F$167,R28=Datos!$B$172),Datos!$E$178,IF(AND(Q28=Datos!$F$168,R28=Datos!$B$172),Datos!$E$178,IF(AND(Q28=Datos!$F$169,R28=Datos!$B$172),Datos!$G$178,IF(AND(Q28=Datos!$G$167,R28=Datos!$B$172),Datos!$E$178,IF(AND(Q28=Datos!$G$168,R28=Datos!$B$172),Datos!$F$178,IF(AND(Q28=Datos!$G$169,R28=Datos!$B$172),Datos!$G$179,IF(AND(Q28=Datos!$D$167,R28=Datos!$B$173),Datos!$D$180,IF(AND(Q28=Datos!$D$168,R28=Datos!$B$173),Datos!$D$180,IF(AND(Q28=Datos!$D$169,R28=Datos!$B$173),Datos!$F$180,IF(AND(Q28=Datos!$E$167,R28=Datos!$B$173),Datos!$D$180,IF(AND(Q28=Datos!$E$168,R28=Datos!$B$173),Datos!$E$180,IF(AND(Q28=Datos!$E$169,R28=Datos!$B$173),Datos!$F$180,IF(AND(Q28=Datos!$F$167,R28=Datos!$B$173),Datos!$E$180,IF(AND(Q28=Datos!$F$168,R28=Datos!$B$173),Datos!$E$180,IF(AND(Q28=Datos!$F$169,R28=Datos!$B$173),Datos!$G$180,IF(AND(Q28=Datos!$G$167,R28=Datos!$B$173),Datos!$E$180,IF(AND(Q28=Datos!$G$168,R28=Datos!$B$173),Datos!$F$180,IF(AND(Q28=Datos!$G$169,R28=Datos!$B$173),Datos!$G$180,IF(AND(Q28=Datos!$D$167,R28=Datos!$B$174),Datos!$D$182,IF(AND(Q28=Datos!$D$168,R28=Datos!$B$174),Datos!$D$182,IF(AND(Q28=Datos!$D$169,R28=Datos!$B$174),Datos!$F$182,IF(AND(Q28=Datos!$E$167,R28=Datos!$B$174),Datos!$D$182,IF(AND(Q28=Datos!$E$168,R28=Datos!$B$174),Datos!$E$182,IF(AND(Q28=Datos!$E$169,R28=Datos!$B$174),Datos!$F$182,IF(AND(Q28=Datos!$F$167,R28=Datos!$B$174),Datos!$E$182,IF(AND(Q28=Datos!$F$168,R28=Datos!$B$174),Datos!$E$182,IF(AND(Q28=Datos!$F$169,R28=Datos!$B$174),Datos!$G$182,IF(AND(Q28=Datos!$G$167,R28=Datos!$B$174),Datos!$E$183,IF(AND(Q28=Datos!$G$168,R28=Datos!$B$174),Datos!$F$182,IF(AND(Q28=Datos!$G$169,R28=Datos!$B$174),Datos!$G$183,IF(O28=Datos!$B$159,Datos!$G$183,"-"))))))))))))))))))))))))))))))))))))))))))))))))))</f>
        <v>-</v>
      </c>
      <c r="T28" s="89" t="str">
        <f t="shared" si="0"/>
        <v>-</v>
      </c>
      <c r="U28" s="84"/>
      <c r="V28" s="84"/>
      <c r="W28" s="84"/>
      <c r="X28" s="84"/>
      <c r="Y28" s="84"/>
      <c r="Z28" s="84"/>
      <c r="AA28" s="84"/>
      <c r="AB28" s="85"/>
    </row>
    <row r="29" spans="2:28" s="90" customFormat="1" ht="97.5" customHeight="1" thickBot="1" x14ac:dyDescent="0.3">
      <c r="B29" s="171"/>
      <c r="C29" s="172"/>
      <c r="D29" s="89" t="str">
        <f>IF(B29="","-",VLOOKUP(B29,Datos!$B$3:$C$25,2,FALSE))</f>
        <v>-</v>
      </c>
      <c r="E29" s="82"/>
      <c r="F29" s="82"/>
      <c r="G29" s="82"/>
      <c r="H29" s="82"/>
      <c r="I29" s="82"/>
      <c r="J29" s="82"/>
      <c r="K29" s="84"/>
      <c r="L29" s="84"/>
      <c r="M29" s="84"/>
      <c r="N29" s="84"/>
      <c r="O29" s="82"/>
      <c r="P29" s="82"/>
      <c r="Q29" s="89" t="str">
        <f>IF(AND(O29=Datos!$B$156,P29=Datos!$B$162),Datos!$D$167,IF(AND(O29=Datos!$B$156,P29=Datos!$B$163),Datos!$E$167,IF(AND(O29=Datos!$B$156,P29=Datos!$B$164),Datos!$F$167,IF(AND(O29=Datos!$B$156,P29=Datos!$B$165),Datos!$G$167,IF(AND(O29=Datos!$B$157,P29=Datos!$B$162),Datos!$D$168,IF(AND(O29=Datos!$B$157,P29=Datos!$B$163),Datos!$E$168,IF(AND(O29=Datos!$B$157,P29=Datos!$B$164),Datos!$F$168,IF(AND(O29=Datos!$B$157,P29=Datos!$B$165),Datos!$G$168,IF(AND(O29=Datos!$B$158,P29=Datos!$B$162),Datos!$D$169,IF(AND(O29=Datos!$B$158,P29=Datos!$B$163),Datos!$E$169,IF(AND(O29=Datos!$B$158,P29=Datos!$B$164),Datos!$F$169,IF(AND(O29=Datos!$B$158,P29=Datos!$B$165),Datos!$G$169,IF(AND(O29=Datos!$B$159,P29=Datos!$B$162),"N/A",IF(AND(O29=Datos!$B$159,P29=Datos!$B$163),"N/A",IF(AND(O29=Datos!$B$159,P29=Datos!$B$164),"N/A",IF(AND(O29=Datos!$B$159,P29=Datos!$B$165),"N/A","-"))))))))))))))))</f>
        <v>-</v>
      </c>
      <c r="R29" s="82"/>
      <c r="S29" s="89" t="str">
        <f>(IF(AND(Q29=Datos!$D$167,R29=Datos!$B$171),Datos!$D$176,IF(AND(Q29=Datos!$D$168,R29=Datos!$B$171),Datos!$D$176,IF(AND(Q29=Datos!$D$169,R29=Datos!$B$171),Datos!$F$176,IF(AND(Q29=Datos!$E$167,R29=Datos!$B$171),Datos!$D$176,IF(AND(Q29=Datos!$E$168,R29=Datos!$B$171),Datos!$E$176,IF(AND(Q29=Datos!$E$169,R29=Datos!$B$171),Datos!$F$176,IF(AND(Q29=Datos!$F$167,R29=Datos!$B$171),Datos!$E$176,IF(AND(Q29=Datos!$F$168,R29=Datos!$B$171),Datos!$E$176,IF(AND(Q29=Datos!$F$169,R29=Datos!$B$171),Datos!$G$176,IF(AND(Q29=Datos!$G$167,R29=Datos!$B$171),Datos!$E$176,IF(AND(Q29=Datos!$G$168,R29=Datos!$B$171),Datos!$F$176,IF(AND(Q29=Datos!$G$169,R29=Datos!$B$171),Datos!$G$176,IF(AND(Q29=Datos!$D$167,R29=Datos!$B$172),Datos!$D$178,IF(AND(Q29=Datos!$D$168,R29=Datos!$B$172),Datos!$D$178,IF(AND(Q29=Datos!$D$169,R29=Datos!$B$172),Datos!$F$178,IF(AND(Q29=Datos!$E$167,R29=Datos!$B$172),Datos!$D$178,IF(AND(Q29=Datos!$E$168,R29=Datos!$B$172),Datos!$E$178,IF(AND(Q29=Datos!$E$169,R29=Datos!$B$172),Datos!$F$178,IF(AND(Q29=Datos!$F$167,R29=Datos!$B$172),Datos!$E$178,IF(AND(Q29=Datos!$F$168,R29=Datos!$B$172),Datos!$E$178,IF(AND(Q29=Datos!$F$169,R29=Datos!$B$172),Datos!$G$178,IF(AND(Q29=Datos!$G$167,R29=Datos!$B$172),Datos!$E$178,IF(AND(Q29=Datos!$G$168,R29=Datos!$B$172),Datos!$F$178,IF(AND(Q29=Datos!$G$169,R29=Datos!$B$172),Datos!$G$179,IF(AND(Q29=Datos!$D$167,R29=Datos!$B$173),Datos!$D$180,IF(AND(Q29=Datos!$D$168,R29=Datos!$B$173),Datos!$D$180,IF(AND(Q29=Datos!$D$169,R29=Datos!$B$173),Datos!$F$180,IF(AND(Q29=Datos!$E$167,R29=Datos!$B$173),Datos!$D$180,IF(AND(Q29=Datos!$E$168,R29=Datos!$B$173),Datos!$E$180,IF(AND(Q29=Datos!$E$169,R29=Datos!$B$173),Datos!$F$180,IF(AND(Q29=Datos!$F$167,R29=Datos!$B$173),Datos!$E$180,IF(AND(Q29=Datos!$F$168,R29=Datos!$B$173),Datos!$E$180,IF(AND(Q29=Datos!$F$169,R29=Datos!$B$173),Datos!$G$180,IF(AND(Q29=Datos!$G$167,R29=Datos!$B$173),Datos!$E$180,IF(AND(Q29=Datos!$G$168,R29=Datos!$B$173),Datos!$F$180,IF(AND(Q29=Datos!$G$169,R29=Datos!$B$173),Datos!$G$180,IF(AND(Q29=Datos!$D$167,R29=Datos!$B$174),Datos!$D$182,IF(AND(Q29=Datos!$D$168,R29=Datos!$B$174),Datos!$D$182,IF(AND(Q29=Datos!$D$169,R29=Datos!$B$174),Datos!$F$182,IF(AND(Q29=Datos!$E$167,R29=Datos!$B$174),Datos!$D$182,IF(AND(Q29=Datos!$E$168,R29=Datos!$B$174),Datos!$E$182,IF(AND(Q29=Datos!$E$169,R29=Datos!$B$174),Datos!$F$182,IF(AND(Q29=Datos!$F$167,R29=Datos!$B$174),Datos!$E$182,IF(AND(Q29=Datos!$F$168,R29=Datos!$B$174),Datos!$E$182,IF(AND(Q29=Datos!$F$169,R29=Datos!$B$174),Datos!$G$182,IF(AND(Q29=Datos!$G$167,R29=Datos!$B$174),Datos!$E$183,IF(AND(Q29=Datos!$G$168,R29=Datos!$B$174),Datos!$F$182,IF(AND(Q29=Datos!$G$169,R29=Datos!$B$174),Datos!$G$183,IF(O29=Datos!$B$159,Datos!$G$183,"-"))))))))))))))))))))))))))))))))))))))))))))))))))</f>
        <v>-</v>
      </c>
      <c r="T29" s="89" t="str">
        <f t="shared" si="0"/>
        <v>-</v>
      </c>
      <c r="U29" s="84"/>
      <c r="V29" s="84"/>
      <c r="W29" s="84"/>
      <c r="X29" s="84"/>
      <c r="Y29" s="84"/>
      <c r="Z29" s="84"/>
      <c r="AA29" s="84"/>
      <c r="AB29" s="85"/>
    </row>
    <row r="30" spans="2:28" s="90" customFormat="1" ht="97.5" customHeight="1" thickBot="1" x14ac:dyDescent="0.3">
      <c r="B30" s="171"/>
      <c r="C30" s="172"/>
      <c r="D30" s="89" t="str">
        <f>IF(B30="","-",VLOOKUP(B30,Datos!$B$3:$C$25,2,FALSE))</f>
        <v>-</v>
      </c>
      <c r="E30" s="82"/>
      <c r="F30" s="82"/>
      <c r="G30" s="82"/>
      <c r="H30" s="82"/>
      <c r="I30" s="82"/>
      <c r="J30" s="82"/>
      <c r="K30" s="84"/>
      <c r="L30" s="84"/>
      <c r="M30" s="84"/>
      <c r="N30" s="84"/>
      <c r="O30" s="82"/>
      <c r="P30" s="82"/>
      <c r="Q30" s="89" t="str">
        <f>IF(AND(O30=Datos!$B$156,P30=Datos!$B$162),Datos!$D$167,IF(AND(O30=Datos!$B$156,P30=Datos!$B$163),Datos!$E$167,IF(AND(O30=Datos!$B$156,P30=Datos!$B$164),Datos!$F$167,IF(AND(O30=Datos!$B$156,P30=Datos!$B$165),Datos!$G$167,IF(AND(O30=Datos!$B$157,P30=Datos!$B$162),Datos!$D$168,IF(AND(O30=Datos!$B$157,P30=Datos!$B$163),Datos!$E$168,IF(AND(O30=Datos!$B$157,P30=Datos!$B$164),Datos!$F$168,IF(AND(O30=Datos!$B$157,P30=Datos!$B$165),Datos!$G$168,IF(AND(O30=Datos!$B$158,P30=Datos!$B$162),Datos!$D$169,IF(AND(O30=Datos!$B$158,P30=Datos!$B$163),Datos!$E$169,IF(AND(O30=Datos!$B$158,P30=Datos!$B$164),Datos!$F$169,IF(AND(O30=Datos!$B$158,P30=Datos!$B$165),Datos!$G$169,IF(AND(O30=Datos!$B$159,P30=Datos!$B$162),"N/A",IF(AND(O30=Datos!$B$159,P30=Datos!$B$163),"N/A",IF(AND(O30=Datos!$B$159,P30=Datos!$B$164),"N/A",IF(AND(O30=Datos!$B$159,P30=Datos!$B$165),"N/A","-"))))))))))))))))</f>
        <v>-</v>
      </c>
      <c r="R30" s="82"/>
      <c r="S30" s="89" t="str">
        <f>(IF(AND(Q30=Datos!$D$167,R30=Datos!$B$171),Datos!$D$176,IF(AND(Q30=Datos!$D$168,R30=Datos!$B$171),Datos!$D$176,IF(AND(Q30=Datos!$D$169,R30=Datos!$B$171),Datos!$F$176,IF(AND(Q30=Datos!$E$167,R30=Datos!$B$171),Datos!$D$176,IF(AND(Q30=Datos!$E$168,R30=Datos!$B$171),Datos!$E$176,IF(AND(Q30=Datos!$E$169,R30=Datos!$B$171),Datos!$F$176,IF(AND(Q30=Datos!$F$167,R30=Datos!$B$171),Datos!$E$176,IF(AND(Q30=Datos!$F$168,R30=Datos!$B$171),Datos!$E$176,IF(AND(Q30=Datos!$F$169,R30=Datos!$B$171),Datos!$G$176,IF(AND(Q30=Datos!$G$167,R30=Datos!$B$171),Datos!$E$176,IF(AND(Q30=Datos!$G$168,R30=Datos!$B$171),Datos!$F$176,IF(AND(Q30=Datos!$G$169,R30=Datos!$B$171),Datos!$G$176,IF(AND(Q30=Datos!$D$167,R30=Datos!$B$172),Datos!$D$178,IF(AND(Q30=Datos!$D$168,R30=Datos!$B$172),Datos!$D$178,IF(AND(Q30=Datos!$D$169,R30=Datos!$B$172),Datos!$F$178,IF(AND(Q30=Datos!$E$167,R30=Datos!$B$172),Datos!$D$178,IF(AND(Q30=Datos!$E$168,R30=Datos!$B$172),Datos!$E$178,IF(AND(Q30=Datos!$E$169,R30=Datos!$B$172),Datos!$F$178,IF(AND(Q30=Datos!$F$167,R30=Datos!$B$172),Datos!$E$178,IF(AND(Q30=Datos!$F$168,R30=Datos!$B$172),Datos!$E$178,IF(AND(Q30=Datos!$F$169,R30=Datos!$B$172),Datos!$G$178,IF(AND(Q30=Datos!$G$167,R30=Datos!$B$172),Datos!$E$178,IF(AND(Q30=Datos!$G$168,R30=Datos!$B$172),Datos!$F$178,IF(AND(Q30=Datos!$G$169,R30=Datos!$B$172),Datos!$G$179,IF(AND(Q30=Datos!$D$167,R30=Datos!$B$173),Datos!$D$180,IF(AND(Q30=Datos!$D$168,R30=Datos!$B$173),Datos!$D$180,IF(AND(Q30=Datos!$D$169,R30=Datos!$B$173),Datos!$F$180,IF(AND(Q30=Datos!$E$167,R30=Datos!$B$173),Datos!$D$180,IF(AND(Q30=Datos!$E$168,R30=Datos!$B$173),Datos!$E$180,IF(AND(Q30=Datos!$E$169,R30=Datos!$B$173),Datos!$F$180,IF(AND(Q30=Datos!$F$167,R30=Datos!$B$173),Datos!$E$180,IF(AND(Q30=Datos!$F$168,R30=Datos!$B$173),Datos!$E$180,IF(AND(Q30=Datos!$F$169,R30=Datos!$B$173),Datos!$G$180,IF(AND(Q30=Datos!$G$167,R30=Datos!$B$173),Datos!$E$180,IF(AND(Q30=Datos!$G$168,R30=Datos!$B$173),Datos!$F$180,IF(AND(Q30=Datos!$G$169,R30=Datos!$B$173),Datos!$G$180,IF(AND(Q30=Datos!$D$167,R30=Datos!$B$174),Datos!$D$182,IF(AND(Q30=Datos!$D$168,R30=Datos!$B$174),Datos!$D$182,IF(AND(Q30=Datos!$D$169,R30=Datos!$B$174),Datos!$F$182,IF(AND(Q30=Datos!$E$167,R30=Datos!$B$174),Datos!$D$182,IF(AND(Q30=Datos!$E$168,R30=Datos!$B$174),Datos!$E$182,IF(AND(Q30=Datos!$E$169,R30=Datos!$B$174),Datos!$F$182,IF(AND(Q30=Datos!$F$167,R30=Datos!$B$174),Datos!$E$182,IF(AND(Q30=Datos!$F$168,R30=Datos!$B$174),Datos!$E$182,IF(AND(Q30=Datos!$F$169,R30=Datos!$B$174),Datos!$G$182,IF(AND(Q30=Datos!$G$167,R30=Datos!$B$174),Datos!$E$183,IF(AND(Q30=Datos!$G$168,R30=Datos!$B$174),Datos!$F$182,IF(AND(Q30=Datos!$G$169,R30=Datos!$B$174),Datos!$G$183,IF(O30=Datos!$B$159,Datos!$G$183,"-"))))))))))))))))))))))))))))))))))))))))))))))))))</f>
        <v>-</v>
      </c>
      <c r="T30" s="89" t="str">
        <f t="shared" si="0"/>
        <v>-</v>
      </c>
      <c r="U30" s="84"/>
      <c r="V30" s="84"/>
      <c r="W30" s="84"/>
      <c r="X30" s="84"/>
      <c r="Y30" s="84"/>
      <c r="Z30" s="84"/>
      <c r="AA30" s="84"/>
      <c r="AB30" s="85"/>
    </row>
    <row r="31" spans="2:28" s="90" customFormat="1" ht="97.5" customHeight="1" thickBot="1" x14ac:dyDescent="0.3">
      <c r="B31" s="171"/>
      <c r="C31" s="172"/>
      <c r="D31" s="89" t="str">
        <f>IF(B31="","-",VLOOKUP(B31,Datos!$B$3:$C$25,2,FALSE))</f>
        <v>-</v>
      </c>
      <c r="E31" s="82"/>
      <c r="F31" s="82"/>
      <c r="G31" s="82"/>
      <c r="H31" s="82"/>
      <c r="I31" s="82"/>
      <c r="J31" s="82"/>
      <c r="K31" s="84"/>
      <c r="L31" s="84"/>
      <c r="M31" s="84"/>
      <c r="N31" s="84"/>
      <c r="O31" s="82"/>
      <c r="P31" s="82"/>
      <c r="Q31" s="89" t="str">
        <f>IF(AND(O31=Datos!$B$156,P31=Datos!$B$162),Datos!$D$167,IF(AND(O31=Datos!$B$156,P31=Datos!$B$163),Datos!$E$167,IF(AND(O31=Datos!$B$156,P31=Datos!$B$164),Datos!$F$167,IF(AND(O31=Datos!$B$156,P31=Datos!$B$165),Datos!$G$167,IF(AND(O31=Datos!$B$157,P31=Datos!$B$162),Datos!$D$168,IF(AND(O31=Datos!$B$157,P31=Datos!$B$163),Datos!$E$168,IF(AND(O31=Datos!$B$157,P31=Datos!$B$164),Datos!$F$168,IF(AND(O31=Datos!$B$157,P31=Datos!$B$165),Datos!$G$168,IF(AND(O31=Datos!$B$158,P31=Datos!$B$162),Datos!$D$169,IF(AND(O31=Datos!$B$158,P31=Datos!$B$163),Datos!$E$169,IF(AND(O31=Datos!$B$158,P31=Datos!$B$164),Datos!$F$169,IF(AND(O31=Datos!$B$158,P31=Datos!$B$165),Datos!$G$169,IF(AND(O31=Datos!$B$159,P31=Datos!$B$162),"N/A",IF(AND(O31=Datos!$B$159,P31=Datos!$B$163),"N/A",IF(AND(O31=Datos!$B$159,P31=Datos!$B$164),"N/A",IF(AND(O31=Datos!$B$159,P31=Datos!$B$165),"N/A","-"))))))))))))))))</f>
        <v>-</v>
      </c>
      <c r="R31" s="82"/>
      <c r="S31" s="89" t="str">
        <f>(IF(AND(Q31=Datos!$D$167,R31=Datos!$B$171),Datos!$D$176,IF(AND(Q31=Datos!$D$168,R31=Datos!$B$171),Datos!$D$176,IF(AND(Q31=Datos!$D$169,R31=Datos!$B$171),Datos!$F$176,IF(AND(Q31=Datos!$E$167,R31=Datos!$B$171),Datos!$D$176,IF(AND(Q31=Datos!$E$168,R31=Datos!$B$171),Datos!$E$176,IF(AND(Q31=Datos!$E$169,R31=Datos!$B$171),Datos!$F$176,IF(AND(Q31=Datos!$F$167,R31=Datos!$B$171),Datos!$E$176,IF(AND(Q31=Datos!$F$168,R31=Datos!$B$171),Datos!$E$176,IF(AND(Q31=Datos!$F$169,R31=Datos!$B$171),Datos!$G$176,IF(AND(Q31=Datos!$G$167,R31=Datos!$B$171),Datos!$E$176,IF(AND(Q31=Datos!$G$168,R31=Datos!$B$171),Datos!$F$176,IF(AND(Q31=Datos!$G$169,R31=Datos!$B$171),Datos!$G$176,IF(AND(Q31=Datos!$D$167,R31=Datos!$B$172),Datos!$D$178,IF(AND(Q31=Datos!$D$168,R31=Datos!$B$172),Datos!$D$178,IF(AND(Q31=Datos!$D$169,R31=Datos!$B$172),Datos!$F$178,IF(AND(Q31=Datos!$E$167,R31=Datos!$B$172),Datos!$D$178,IF(AND(Q31=Datos!$E$168,R31=Datos!$B$172),Datos!$E$178,IF(AND(Q31=Datos!$E$169,R31=Datos!$B$172),Datos!$F$178,IF(AND(Q31=Datos!$F$167,R31=Datos!$B$172),Datos!$E$178,IF(AND(Q31=Datos!$F$168,R31=Datos!$B$172),Datos!$E$178,IF(AND(Q31=Datos!$F$169,R31=Datos!$B$172),Datos!$G$178,IF(AND(Q31=Datos!$G$167,R31=Datos!$B$172),Datos!$E$178,IF(AND(Q31=Datos!$G$168,R31=Datos!$B$172),Datos!$F$178,IF(AND(Q31=Datos!$G$169,R31=Datos!$B$172),Datos!$G$179,IF(AND(Q31=Datos!$D$167,R31=Datos!$B$173),Datos!$D$180,IF(AND(Q31=Datos!$D$168,R31=Datos!$B$173),Datos!$D$180,IF(AND(Q31=Datos!$D$169,R31=Datos!$B$173),Datos!$F$180,IF(AND(Q31=Datos!$E$167,R31=Datos!$B$173),Datos!$D$180,IF(AND(Q31=Datos!$E$168,R31=Datos!$B$173),Datos!$E$180,IF(AND(Q31=Datos!$E$169,R31=Datos!$B$173),Datos!$F$180,IF(AND(Q31=Datos!$F$167,R31=Datos!$B$173),Datos!$E$180,IF(AND(Q31=Datos!$F$168,R31=Datos!$B$173),Datos!$E$180,IF(AND(Q31=Datos!$F$169,R31=Datos!$B$173),Datos!$G$180,IF(AND(Q31=Datos!$G$167,R31=Datos!$B$173),Datos!$E$180,IF(AND(Q31=Datos!$G$168,R31=Datos!$B$173),Datos!$F$180,IF(AND(Q31=Datos!$G$169,R31=Datos!$B$173),Datos!$G$180,IF(AND(Q31=Datos!$D$167,R31=Datos!$B$174),Datos!$D$182,IF(AND(Q31=Datos!$D$168,R31=Datos!$B$174),Datos!$D$182,IF(AND(Q31=Datos!$D$169,R31=Datos!$B$174),Datos!$F$182,IF(AND(Q31=Datos!$E$167,R31=Datos!$B$174),Datos!$D$182,IF(AND(Q31=Datos!$E$168,R31=Datos!$B$174),Datos!$E$182,IF(AND(Q31=Datos!$E$169,R31=Datos!$B$174),Datos!$F$182,IF(AND(Q31=Datos!$F$167,R31=Datos!$B$174),Datos!$E$182,IF(AND(Q31=Datos!$F$168,R31=Datos!$B$174),Datos!$E$182,IF(AND(Q31=Datos!$F$169,R31=Datos!$B$174),Datos!$G$182,IF(AND(Q31=Datos!$G$167,R31=Datos!$B$174),Datos!$E$183,IF(AND(Q31=Datos!$G$168,R31=Datos!$B$174),Datos!$F$182,IF(AND(Q31=Datos!$G$169,R31=Datos!$B$174),Datos!$G$183,IF(O31=Datos!$B$159,Datos!$G$183,"-"))))))))))))))))))))))))))))))))))))))))))))))))))</f>
        <v>-</v>
      </c>
      <c r="T31" s="89" t="str">
        <f t="shared" si="0"/>
        <v>-</v>
      </c>
      <c r="U31" s="84"/>
      <c r="V31" s="84"/>
      <c r="W31" s="84"/>
      <c r="X31" s="84"/>
      <c r="Y31" s="84"/>
      <c r="Z31" s="84"/>
      <c r="AA31" s="84"/>
      <c r="AB31" s="85"/>
    </row>
    <row r="32" spans="2:28" s="90" customFormat="1" ht="97.5" customHeight="1" thickBot="1" x14ac:dyDescent="0.3">
      <c r="B32" s="171"/>
      <c r="C32" s="172"/>
      <c r="D32" s="89" t="str">
        <f>IF(B32="","-",VLOOKUP(B32,Datos!$B$3:$C$25,2,FALSE))</f>
        <v>-</v>
      </c>
      <c r="E32" s="82"/>
      <c r="F32" s="82"/>
      <c r="G32" s="82"/>
      <c r="H32" s="82"/>
      <c r="I32" s="82"/>
      <c r="J32" s="82"/>
      <c r="K32" s="84"/>
      <c r="L32" s="84"/>
      <c r="M32" s="84"/>
      <c r="N32" s="84"/>
      <c r="O32" s="82"/>
      <c r="P32" s="82"/>
      <c r="Q32" s="89" t="str">
        <f>IF(AND(O32=Datos!$B$156,P32=Datos!$B$162),Datos!$D$167,IF(AND(O32=Datos!$B$156,P32=Datos!$B$163),Datos!$E$167,IF(AND(O32=Datos!$B$156,P32=Datos!$B$164),Datos!$F$167,IF(AND(O32=Datos!$B$156,P32=Datos!$B$165),Datos!$G$167,IF(AND(O32=Datos!$B$157,P32=Datos!$B$162),Datos!$D$168,IF(AND(O32=Datos!$B$157,P32=Datos!$B$163),Datos!$E$168,IF(AND(O32=Datos!$B$157,P32=Datos!$B$164),Datos!$F$168,IF(AND(O32=Datos!$B$157,P32=Datos!$B$165),Datos!$G$168,IF(AND(O32=Datos!$B$158,P32=Datos!$B$162),Datos!$D$169,IF(AND(O32=Datos!$B$158,P32=Datos!$B$163),Datos!$E$169,IF(AND(O32=Datos!$B$158,P32=Datos!$B$164),Datos!$F$169,IF(AND(O32=Datos!$B$158,P32=Datos!$B$165),Datos!$G$169,IF(AND(O32=Datos!$B$159,P32=Datos!$B$162),"N/A",IF(AND(O32=Datos!$B$159,P32=Datos!$B$163),"N/A",IF(AND(O32=Datos!$B$159,P32=Datos!$B$164),"N/A",IF(AND(O32=Datos!$B$159,P32=Datos!$B$165),"N/A","-"))))))))))))))))</f>
        <v>-</v>
      </c>
      <c r="R32" s="82"/>
      <c r="S32" s="89" t="str">
        <f>(IF(AND(Q32=Datos!$D$167,R32=Datos!$B$171),Datos!$D$176,IF(AND(Q32=Datos!$D$168,R32=Datos!$B$171),Datos!$D$176,IF(AND(Q32=Datos!$D$169,R32=Datos!$B$171),Datos!$F$176,IF(AND(Q32=Datos!$E$167,R32=Datos!$B$171),Datos!$D$176,IF(AND(Q32=Datos!$E$168,R32=Datos!$B$171),Datos!$E$176,IF(AND(Q32=Datos!$E$169,R32=Datos!$B$171),Datos!$F$176,IF(AND(Q32=Datos!$F$167,R32=Datos!$B$171),Datos!$E$176,IF(AND(Q32=Datos!$F$168,R32=Datos!$B$171),Datos!$E$176,IF(AND(Q32=Datos!$F$169,R32=Datos!$B$171),Datos!$G$176,IF(AND(Q32=Datos!$G$167,R32=Datos!$B$171),Datos!$E$176,IF(AND(Q32=Datos!$G$168,R32=Datos!$B$171),Datos!$F$176,IF(AND(Q32=Datos!$G$169,R32=Datos!$B$171),Datos!$G$176,IF(AND(Q32=Datos!$D$167,R32=Datos!$B$172),Datos!$D$178,IF(AND(Q32=Datos!$D$168,R32=Datos!$B$172),Datos!$D$178,IF(AND(Q32=Datos!$D$169,R32=Datos!$B$172),Datos!$F$178,IF(AND(Q32=Datos!$E$167,R32=Datos!$B$172),Datos!$D$178,IF(AND(Q32=Datos!$E$168,R32=Datos!$B$172),Datos!$E$178,IF(AND(Q32=Datos!$E$169,R32=Datos!$B$172),Datos!$F$178,IF(AND(Q32=Datos!$F$167,R32=Datos!$B$172),Datos!$E$178,IF(AND(Q32=Datos!$F$168,R32=Datos!$B$172),Datos!$E$178,IF(AND(Q32=Datos!$F$169,R32=Datos!$B$172),Datos!$G$178,IF(AND(Q32=Datos!$G$167,R32=Datos!$B$172),Datos!$E$178,IF(AND(Q32=Datos!$G$168,R32=Datos!$B$172),Datos!$F$178,IF(AND(Q32=Datos!$G$169,R32=Datos!$B$172),Datos!$G$179,IF(AND(Q32=Datos!$D$167,R32=Datos!$B$173),Datos!$D$180,IF(AND(Q32=Datos!$D$168,R32=Datos!$B$173),Datos!$D$180,IF(AND(Q32=Datos!$D$169,R32=Datos!$B$173),Datos!$F$180,IF(AND(Q32=Datos!$E$167,R32=Datos!$B$173),Datos!$D$180,IF(AND(Q32=Datos!$E$168,R32=Datos!$B$173),Datos!$E$180,IF(AND(Q32=Datos!$E$169,R32=Datos!$B$173),Datos!$F$180,IF(AND(Q32=Datos!$F$167,R32=Datos!$B$173),Datos!$E$180,IF(AND(Q32=Datos!$F$168,R32=Datos!$B$173),Datos!$E$180,IF(AND(Q32=Datos!$F$169,R32=Datos!$B$173),Datos!$G$180,IF(AND(Q32=Datos!$G$167,R32=Datos!$B$173),Datos!$E$180,IF(AND(Q32=Datos!$G$168,R32=Datos!$B$173),Datos!$F$180,IF(AND(Q32=Datos!$G$169,R32=Datos!$B$173),Datos!$G$180,IF(AND(Q32=Datos!$D$167,R32=Datos!$B$174),Datos!$D$182,IF(AND(Q32=Datos!$D$168,R32=Datos!$B$174),Datos!$D$182,IF(AND(Q32=Datos!$D$169,R32=Datos!$B$174),Datos!$F$182,IF(AND(Q32=Datos!$E$167,R32=Datos!$B$174),Datos!$D$182,IF(AND(Q32=Datos!$E$168,R32=Datos!$B$174),Datos!$E$182,IF(AND(Q32=Datos!$E$169,R32=Datos!$B$174),Datos!$F$182,IF(AND(Q32=Datos!$F$167,R32=Datos!$B$174),Datos!$E$182,IF(AND(Q32=Datos!$F$168,R32=Datos!$B$174),Datos!$E$182,IF(AND(Q32=Datos!$F$169,R32=Datos!$B$174),Datos!$G$182,IF(AND(Q32=Datos!$G$167,R32=Datos!$B$174),Datos!$E$183,IF(AND(Q32=Datos!$G$168,R32=Datos!$B$174),Datos!$F$182,IF(AND(Q32=Datos!$G$169,R32=Datos!$B$174),Datos!$G$183,IF(O32=Datos!$B$159,Datos!$G$183,"-"))))))))))))))))))))))))))))))))))))))))))))))))))</f>
        <v>-</v>
      </c>
      <c r="T32" s="89" t="str">
        <f t="shared" si="0"/>
        <v>-</v>
      </c>
      <c r="U32" s="84"/>
      <c r="V32" s="84"/>
      <c r="W32" s="84"/>
      <c r="X32" s="84"/>
      <c r="Y32" s="84"/>
      <c r="Z32" s="84"/>
      <c r="AA32" s="84"/>
      <c r="AB32" s="85"/>
    </row>
    <row r="33" spans="2:28" s="90" customFormat="1" ht="97.5" customHeight="1" thickBot="1" x14ac:dyDescent="0.3">
      <c r="B33" s="171"/>
      <c r="C33" s="172"/>
      <c r="D33" s="89" t="str">
        <f>IF(B33="","-",VLOOKUP(B33,Datos!$B$3:$C$25,2,FALSE))</f>
        <v>-</v>
      </c>
      <c r="E33" s="82"/>
      <c r="F33" s="82"/>
      <c r="G33" s="82"/>
      <c r="H33" s="82"/>
      <c r="I33" s="82"/>
      <c r="J33" s="82"/>
      <c r="K33" s="84"/>
      <c r="L33" s="84"/>
      <c r="M33" s="84"/>
      <c r="N33" s="84"/>
      <c r="O33" s="82"/>
      <c r="P33" s="82"/>
      <c r="Q33" s="89" t="str">
        <f>IF(AND(O33=Datos!$B$156,P33=Datos!$B$162),Datos!$D$167,IF(AND(O33=Datos!$B$156,P33=Datos!$B$163),Datos!$E$167,IF(AND(O33=Datos!$B$156,P33=Datos!$B$164),Datos!$F$167,IF(AND(O33=Datos!$B$156,P33=Datos!$B$165),Datos!$G$167,IF(AND(O33=Datos!$B$157,P33=Datos!$B$162),Datos!$D$168,IF(AND(O33=Datos!$B$157,P33=Datos!$B$163),Datos!$E$168,IF(AND(O33=Datos!$B$157,P33=Datos!$B$164),Datos!$F$168,IF(AND(O33=Datos!$B$157,P33=Datos!$B$165),Datos!$G$168,IF(AND(O33=Datos!$B$158,P33=Datos!$B$162),Datos!$D$169,IF(AND(O33=Datos!$B$158,P33=Datos!$B$163),Datos!$E$169,IF(AND(O33=Datos!$B$158,P33=Datos!$B$164),Datos!$F$169,IF(AND(O33=Datos!$B$158,P33=Datos!$B$165),Datos!$G$169,IF(AND(O33=Datos!$B$159,P33=Datos!$B$162),"N/A",IF(AND(O33=Datos!$B$159,P33=Datos!$B$163),"N/A",IF(AND(O33=Datos!$B$159,P33=Datos!$B$164),"N/A",IF(AND(O33=Datos!$B$159,P33=Datos!$B$165),"N/A","-"))))))))))))))))</f>
        <v>-</v>
      </c>
      <c r="R33" s="82"/>
      <c r="S33" s="89" t="str">
        <f>(IF(AND(Q33=Datos!$D$167,R33=Datos!$B$171),Datos!$D$176,IF(AND(Q33=Datos!$D$168,R33=Datos!$B$171),Datos!$D$176,IF(AND(Q33=Datos!$D$169,R33=Datos!$B$171),Datos!$F$176,IF(AND(Q33=Datos!$E$167,R33=Datos!$B$171),Datos!$D$176,IF(AND(Q33=Datos!$E$168,R33=Datos!$B$171),Datos!$E$176,IF(AND(Q33=Datos!$E$169,R33=Datos!$B$171),Datos!$F$176,IF(AND(Q33=Datos!$F$167,R33=Datos!$B$171),Datos!$E$176,IF(AND(Q33=Datos!$F$168,R33=Datos!$B$171),Datos!$E$176,IF(AND(Q33=Datos!$F$169,R33=Datos!$B$171),Datos!$G$176,IF(AND(Q33=Datos!$G$167,R33=Datos!$B$171),Datos!$E$176,IF(AND(Q33=Datos!$G$168,R33=Datos!$B$171),Datos!$F$176,IF(AND(Q33=Datos!$G$169,R33=Datos!$B$171),Datos!$G$176,IF(AND(Q33=Datos!$D$167,R33=Datos!$B$172),Datos!$D$178,IF(AND(Q33=Datos!$D$168,R33=Datos!$B$172),Datos!$D$178,IF(AND(Q33=Datos!$D$169,R33=Datos!$B$172),Datos!$F$178,IF(AND(Q33=Datos!$E$167,R33=Datos!$B$172),Datos!$D$178,IF(AND(Q33=Datos!$E$168,R33=Datos!$B$172),Datos!$E$178,IF(AND(Q33=Datos!$E$169,R33=Datos!$B$172),Datos!$F$178,IF(AND(Q33=Datos!$F$167,R33=Datos!$B$172),Datos!$E$178,IF(AND(Q33=Datos!$F$168,R33=Datos!$B$172),Datos!$E$178,IF(AND(Q33=Datos!$F$169,R33=Datos!$B$172),Datos!$G$178,IF(AND(Q33=Datos!$G$167,R33=Datos!$B$172),Datos!$E$178,IF(AND(Q33=Datos!$G$168,R33=Datos!$B$172),Datos!$F$178,IF(AND(Q33=Datos!$G$169,R33=Datos!$B$172),Datos!$G$179,IF(AND(Q33=Datos!$D$167,R33=Datos!$B$173),Datos!$D$180,IF(AND(Q33=Datos!$D$168,R33=Datos!$B$173),Datos!$D$180,IF(AND(Q33=Datos!$D$169,R33=Datos!$B$173),Datos!$F$180,IF(AND(Q33=Datos!$E$167,R33=Datos!$B$173),Datos!$D$180,IF(AND(Q33=Datos!$E$168,R33=Datos!$B$173),Datos!$E$180,IF(AND(Q33=Datos!$E$169,R33=Datos!$B$173),Datos!$F$180,IF(AND(Q33=Datos!$F$167,R33=Datos!$B$173),Datos!$E$180,IF(AND(Q33=Datos!$F$168,R33=Datos!$B$173),Datos!$E$180,IF(AND(Q33=Datos!$F$169,R33=Datos!$B$173),Datos!$G$180,IF(AND(Q33=Datos!$G$167,R33=Datos!$B$173),Datos!$E$180,IF(AND(Q33=Datos!$G$168,R33=Datos!$B$173),Datos!$F$180,IF(AND(Q33=Datos!$G$169,R33=Datos!$B$173),Datos!$G$180,IF(AND(Q33=Datos!$D$167,R33=Datos!$B$174),Datos!$D$182,IF(AND(Q33=Datos!$D$168,R33=Datos!$B$174),Datos!$D$182,IF(AND(Q33=Datos!$D$169,R33=Datos!$B$174),Datos!$F$182,IF(AND(Q33=Datos!$E$167,R33=Datos!$B$174),Datos!$D$182,IF(AND(Q33=Datos!$E$168,R33=Datos!$B$174),Datos!$E$182,IF(AND(Q33=Datos!$E$169,R33=Datos!$B$174),Datos!$F$182,IF(AND(Q33=Datos!$F$167,R33=Datos!$B$174),Datos!$E$182,IF(AND(Q33=Datos!$F$168,R33=Datos!$B$174),Datos!$E$182,IF(AND(Q33=Datos!$F$169,R33=Datos!$B$174),Datos!$G$182,IF(AND(Q33=Datos!$G$167,R33=Datos!$B$174),Datos!$E$183,IF(AND(Q33=Datos!$G$168,R33=Datos!$B$174),Datos!$F$182,IF(AND(Q33=Datos!$G$169,R33=Datos!$B$174),Datos!$G$183,IF(O33=Datos!$B$159,Datos!$G$183,"-"))))))))))))))))))))))))))))))))))))))))))))))))))</f>
        <v>-</v>
      </c>
      <c r="T33" s="89" t="str">
        <f t="shared" si="0"/>
        <v>-</v>
      </c>
      <c r="U33" s="84"/>
      <c r="V33" s="84"/>
      <c r="W33" s="84"/>
      <c r="X33" s="84"/>
      <c r="Y33" s="84"/>
      <c r="Z33" s="84"/>
      <c r="AA33" s="84"/>
      <c r="AB33" s="85"/>
    </row>
    <row r="34" spans="2:28" s="90" customFormat="1" ht="97.5" customHeight="1" thickBot="1" x14ac:dyDescent="0.3">
      <c r="B34" s="171"/>
      <c r="C34" s="172"/>
      <c r="D34" s="89" t="str">
        <f>IF(B34="","-",VLOOKUP(B34,Datos!$B$3:$C$25,2,FALSE))</f>
        <v>-</v>
      </c>
      <c r="E34" s="82"/>
      <c r="F34" s="82"/>
      <c r="G34" s="82"/>
      <c r="H34" s="82"/>
      <c r="I34" s="82"/>
      <c r="J34" s="82"/>
      <c r="K34" s="84"/>
      <c r="L34" s="84"/>
      <c r="M34" s="84"/>
      <c r="N34" s="84"/>
      <c r="O34" s="82"/>
      <c r="P34" s="82"/>
      <c r="Q34" s="89" t="str">
        <f>IF(AND(O34=Datos!$B$156,P34=Datos!$B$162),Datos!$D$167,IF(AND(O34=Datos!$B$156,P34=Datos!$B$163),Datos!$E$167,IF(AND(O34=Datos!$B$156,P34=Datos!$B$164),Datos!$F$167,IF(AND(O34=Datos!$B$156,P34=Datos!$B$165),Datos!$G$167,IF(AND(O34=Datos!$B$157,P34=Datos!$B$162),Datos!$D$168,IF(AND(O34=Datos!$B$157,P34=Datos!$B$163),Datos!$E$168,IF(AND(O34=Datos!$B$157,P34=Datos!$B$164),Datos!$F$168,IF(AND(O34=Datos!$B$157,P34=Datos!$B$165),Datos!$G$168,IF(AND(O34=Datos!$B$158,P34=Datos!$B$162),Datos!$D$169,IF(AND(O34=Datos!$B$158,P34=Datos!$B$163),Datos!$E$169,IF(AND(O34=Datos!$B$158,P34=Datos!$B$164),Datos!$F$169,IF(AND(O34=Datos!$B$158,P34=Datos!$B$165),Datos!$G$169,IF(AND(O34=Datos!$B$159,P34=Datos!$B$162),"N/A",IF(AND(O34=Datos!$B$159,P34=Datos!$B$163),"N/A",IF(AND(O34=Datos!$B$159,P34=Datos!$B$164),"N/A",IF(AND(O34=Datos!$B$159,P34=Datos!$B$165),"N/A","-"))))))))))))))))</f>
        <v>-</v>
      </c>
      <c r="R34" s="82"/>
      <c r="S34" s="89" t="str">
        <f>(IF(AND(Q34=Datos!$D$167,R34=Datos!$B$171),Datos!$D$176,IF(AND(Q34=Datos!$D$168,R34=Datos!$B$171),Datos!$D$176,IF(AND(Q34=Datos!$D$169,R34=Datos!$B$171),Datos!$F$176,IF(AND(Q34=Datos!$E$167,R34=Datos!$B$171),Datos!$D$176,IF(AND(Q34=Datos!$E$168,R34=Datos!$B$171),Datos!$E$176,IF(AND(Q34=Datos!$E$169,R34=Datos!$B$171),Datos!$F$176,IF(AND(Q34=Datos!$F$167,R34=Datos!$B$171),Datos!$E$176,IF(AND(Q34=Datos!$F$168,R34=Datos!$B$171),Datos!$E$176,IF(AND(Q34=Datos!$F$169,R34=Datos!$B$171),Datos!$G$176,IF(AND(Q34=Datos!$G$167,R34=Datos!$B$171),Datos!$E$176,IF(AND(Q34=Datos!$G$168,R34=Datos!$B$171),Datos!$F$176,IF(AND(Q34=Datos!$G$169,R34=Datos!$B$171),Datos!$G$176,IF(AND(Q34=Datos!$D$167,R34=Datos!$B$172),Datos!$D$178,IF(AND(Q34=Datos!$D$168,R34=Datos!$B$172),Datos!$D$178,IF(AND(Q34=Datos!$D$169,R34=Datos!$B$172),Datos!$F$178,IF(AND(Q34=Datos!$E$167,R34=Datos!$B$172),Datos!$D$178,IF(AND(Q34=Datos!$E$168,R34=Datos!$B$172),Datos!$E$178,IF(AND(Q34=Datos!$E$169,R34=Datos!$B$172),Datos!$F$178,IF(AND(Q34=Datos!$F$167,R34=Datos!$B$172),Datos!$E$178,IF(AND(Q34=Datos!$F$168,R34=Datos!$B$172),Datos!$E$178,IF(AND(Q34=Datos!$F$169,R34=Datos!$B$172),Datos!$G$178,IF(AND(Q34=Datos!$G$167,R34=Datos!$B$172),Datos!$E$178,IF(AND(Q34=Datos!$G$168,R34=Datos!$B$172),Datos!$F$178,IF(AND(Q34=Datos!$G$169,R34=Datos!$B$172),Datos!$G$179,IF(AND(Q34=Datos!$D$167,R34=Datos!$B$173),Datos!$D$180,IF(AND(Q34=Datos!$D$168,R34=Datos!$B$173),Datos!$D$180,IF(AND(Q34=Datos!$D$169,R34=Datos!$B$173),Datos!$F$180,IF(AND(Q34=Datos!$E$167,R34=Datos!$B$173),Datos!$D$180,IF(AND(Q34=Datos!$E$168,R34=Datos!$B$173),Datos!$E$180,IF(AND(Q34=Datos!$E$169,R34=Datos!$B$173),Datos!$F$180,IF(AND(Q34=Datos!$F$167,R34=Datos!$B$173),Datos!$E$180,IF(AND(Q34=Datos!$F$168,R34=Datos!$B$173),Datos!$E$180,IF(AND(Q34=Datos!$F$169,R34=Datos!$B$173),Datos!$G$180,IF(AND(Q34=Datos!$G$167,R34=Datos!$B$173),Datos!$E$180,IF(AND(Q34=Datos!$G$168,R34=Datos!$B$173),Datos!$F$180,IF(AND(Q34=Datos!$G$169,R34=Datos!$B$173),Datos!$G$180,IF(AND(Q34=Datos!$D$167,R34=Datos!$B$174),Datos!$D$182,IF(AND(Q34=Datos!$D$168,R34=Datos!$B$174),Datos!$D$182,IF(AND(Q34=Datos!$D$169,R34=Datos!$B$174),Datos!$F$182,IF(AND(Q34=Datos!$E$167,R34=Datos!$B$174),Datos!$D$182,IF(AND(Q34=Datos!$E$168,R34=Datos!$B$174),Datos!$E$182,IF(AND(Q34=Datos!$E$169,R34=Datos!$B$174),Datos!$F$182,IF(AND(Q34=Datos!$F$167,R34=Datos!$B$174),Datos!$E$182,IF(AND(Q34=Datos!$F$168,R34=Datos!$B$174),Datos!$E$182,IF(AND(Q34=Datos!$F$169,R34=Datos!$B$174),Datos!$G$182,IF(AND(Q34=Datos!$G$167,R34=Datos!$B$174),Datos!$E$183,IF(AND(Q34=Datos!$G$168,R34=Datos!$B$174),Datos!$F$182,IF(AND(Q34=Datos!$G$169,R34=Datos!$B$174),Datos!$G$183,IF(O34=Datos!$B$159,Datos!$G$183,"-"))))))))))))))))))))))))))))))))))))))))))))))))))</f>
        <v>-</v>
      </c>
      <c r="T34" s="89" t="str">
        <f t="shared" si="0"/>
        <v>-</v>
      </c>
      <c r="U34" s="84"/>
      <c r="V34" s="84"/>
      <c r="W34" s="84"/>
      <c r="X34" s="84"/>
      <c r="Y34" s="84"/>
      <c r="Z34" s="84"/>
      <c r="AA34" s="84"/>
      <c r="AB34" s="85"/>
    </row>
    <row r="35" spans="2:28" s="90" customFormat="1" ht="97.5" customHeight="1" thickBot="1" x14ac:dyDescent="0.3">
      <c r="B35" s="171"/>
      <c r="C35" s="172"/>
      <c r="D35" s="89" t="str">
        <f>IF(B35="","-",VLOOKUP(B35,Datos!$B$3:$C$25,2,FALSE))</f>
        <v>-</v>
      </c>
      <c r="E35" s="82"/>
      <c r="F35" s="82"/>
      <c r="G35" s="82"/>
      <c r="H35" s="82"/>
      <c r="I35" s="82"/>
      <c r="J35" s="82"/>
      <c r="K35" s="84"/>
      <c r="L35" s="84"/>
      <c r="M35" s="84"/>
      <c r="N35" s="84"/>
      <c r="O35" s="82"/>
      <c r="P35" s="82"/>
      <c r="Q35" s="89" t="str">
        <f>IF(AND(O35=Datos!$B$156,P35=Datos!$B$162),Datos!$D$167,IF(AND(O35=Datos!$B$156,P35=Datos!$B$163),Datos!$E$167,IF(AND(O35=Datos!$B$156,P35=Datos!$B$164),Datos!$F$167,IF(AND(O35=Datos!$B$156,P35=Datos!$B$165),Datos!$G$167,IF(AND(O35=Datos!$B$157,P35=Datos!$B$162),Datos!$D$168,IF(AND(O35=Datos!$B$157,P35=Datos!$B$163),Datos!$E$168,IF(AND(O35=Datos!$B$157,P35=Datos!$B$164),Datos!$F$168,IF(AND(O35=Datos!$B$157,P35=Datos!$B$165),Datos!$G$168,IF(AND(O35=Datos!$B$158,P35=Datos!$B$162),Datos!$D$169,IF(AND(O35=Datos!$B$158,P35=Datos!$B$163),Datos!$E$169,IF(AND(O35=Datos!$B$158,P35=Datos!$B$164),Datos!$F$169,IF(AND(O35=Datos!$B$158,P35=Datos!$B$165),Datos!$G$169,IF(AND(O35=Datos!$B$159,P35=Datos!$B$162),"N/A",IF(AND(O35=Datos!$B$159,P35=Datos!$B$163),"N/A",IF(AND(O35=Datos!$B$159,P35=Datos!$B$164),"N/A",IF(AND(O35=Datos!$B$159,P35=Datos!$B$165),"N/A","-"))))))))))))))))</f>
        <v>-</v>
      </c>
      <c r="R35" s="82"/>
      <c r="S35" s="89" t="str">
        <f>(IF(AND(Q35=Datos!$D$167,R35=Datos!$B$171),Datos!$D$176,IF(AND(Q35=Datos!$D$168,R35=Datos!$B$171),Datos!$D$176,IF(AND(Q35=Datos!$D$169,R35=Datos!$B$171),Datos!$F$176,IF(AND(Q35=Datos!$E$167,R35=Datos!$B$171),Datos!$D$176,IF(AND(Q35=Datos!$E$168,R35=Datos!$B$171),Datos!$E$176,IF(AND(Q35=Datos!$E$169,R35=Datos!$B$171),Datos!$F$176,IF(AND(Q35=Datos!$F$167,R35=Datos!$B$171),Datos!$E$176,IF(AND(Q35=Datos!$F$168,R35=Datos!$B$171),Datos!$E$176,IF(AND(Q35=Datos!$F$169,R35=Datos!$B$171),Datos!$G$176,IF(AND(Q35=Datos!$G$167,R35=Datos!$B$171),Datos!$E$176,IF(AND(Q35=Datos!$G$168,R35=Datos!$B$171),Datos!$F$176,IF(AND(Q35=Datos!$G$169,R35=Datos!$B$171),Datos!$G$176,IF(AND(Q35=Datos!$D$167,R35=Datos!$B$172),Datos!$D$178,IF(AND(Q35=Datos!$D$168,R35=Datos!$B$172),Datos!$D$178,IF(AND(Q35=Datos!$D$169,R35=Datos!$B$172),Datos!$F$178,IF(AND(Q35=Datos!$E$167,R35=Datos!$B$172),Datos!$D$178,IF(AND(Q35=Datos!$E$168,R35=Datos!$B$172),Datos!$E$178,IF(AND(Q35=Datos!$E$169,R35=Datos!$B$172),Datos!$F$178,IF(AND(Q35=Datos!$F$167,R35=Datos!$B$172),Datos!$E$178,IF(AND(Q35=Datos!$F$168,R35=Datos!$B$172),Datos!$E$178,IF(AND(Q35=Datos!$F$169,R35=Datos!$B$172),Datos!$G$178,IF(AND(Q35=Datos!$G$167,R35=Datos!$B$172),Datos!$E$178,IF(AND(Q35=Datos!$G$168,R35=Datos!$B$172),Datos!$F$178,IF(AND(Q35=Datos!$G$169,R35=Datos!$B$172),Datos!$G$179,IF(AND(Q35=Datos!$D$167,R35=Datos!$B$173),Datos!$D$180,IF(AND(Q35=Datos!$D$168,R35=Datos!$B$173),Datos!$D$180,IF(AND(Q35=Datos!$D$169,R35=Datos!$B$173),Datos!$F$180,IF(AND(Q35=Datos!$E$167,R35=Datos!$B$173),Datos!$D$180,IF(AND(Q35=Datos!$E$168,R35=Datos!$B$173),Datos!$E$180,IF(AND(Q35=Datos!$E$169,R35=Datos!$B$173),Datos!$F$180,IF(AND(Q35=Datos!$F$167,R35=Datos!$B$173),Datos!$E$180,IF(AND(Q35=Datos!$F$168,R35=Datos!$B$173),Datos!$E$180,IF(AND(Q35=Datos!$F$169,R35=Datos!$B$173),Datos!$G$180,IF(AND(Q35=Datos!$G$167,R35=Datos!$B$173),Datos!$E$180,IF(AND(Q35=Datos!$G$168,R35=Datos!$B$173),Datos!$F$180,IF(AND(Q35=Datos!$G$169,R35=Datos!$B$173),Datos!$G$180,IF(AND(Q35=Datos!$D$167,R35=Datos!$B$174),Datos!$D$182,IF(AND(Q35=Datos!$D$168,R35=Datos!$B$174),Datos!$D$182,IF(AND(Q35=Datos!$D$169,R35=Datos!$B$174),Datos!$F$182,IF(AND(Q35=Datos!$E$167,R35=Datos!$B$174),Datos!$D$182,IF(AND(Q35=Datos!$E$168,R35=Datos!$B$174),Datos!$E$182,IF(AND(Q35=Datos!$E$169,R35=Datos!$B$174),Datos!$F$182,IF(AND(Q35=Datos!$F$167,R35=Datos!$B$174),Datos!$E$182,IF(AND(Q35=Datos!$F$168,R35=Datos!$B$174),Datos!$E$182,IF(AND(Q35=Datos!$F$169,R35=Datos!$B$174),Datos!$G$182,IF(AND(Q35=Datos!$G$167,R35=Datos!$B$174),Datos!$E$183,IF(AND(Q35=Datos!$G$168,R35=Datos!$B$174),Datos!$F$182,IF(AND(Q35=Datos!$G$169,R35=Datos!$B$174),Datos!$G$183,IF(O35=Datos!$B$159,Datos!$G$183,"-"))))))))))))))))))))))))))))))))))))))))))))))))))</f>
        <v>-</v>
      </c>
      <c r="T35" s="89" t="str">
        <f t="shared" si="0"/>
        <v>-</v>
      </c>
      <c r="U35" s="84"/>
      <c r="V35" s="84"/>
      <c r="W35" s="84"/>
      <c r="X35" s="84"/>
      <c r="Y35" s="84"/>
      <c r="Z35" s="84"/>
      <c r="AA35" s="84"/>
      <c r="AB35" s="85"/>
    </row>
    <row r="36" spans="2:28" s="90" customFormat="1" ht="97.5" customHeight="1" thickBot="1" x14ac:dyDescent="0.3">
      <c r="B36" s="171"/>
      <c r="C36" s="172"/>
      <c r="D36" s="89" t="str">
        <f>IF(B36="","-",VLOOKUP(B36,Datos!$B$3:$C$25,2,FALSE))</f>
        <v>-</v>
      </c>
      <c r="E36" s="82"/>
      <c r="F36" s="82"/>
      <c r="G36" s="82"/>
      <c r="H36" s="82"/>
      <c r="I36" s="82"/>
      <c r="J36" s="82"/>
      <c r="K36" s="84"/>
      <c r="L36" s="84"/>
      <c r="M36" s="84"/>
      <c r="N36" s="84"/>
      <c r="O36" s="82"/>
      <c r="P36" s="82"/>
      <c r="Q36" s="89" t="str">
        <f>IF(AND(O36=Datos!$B$156,P36=Datos!$B$162),Datos!$D$167,IF(AND(O36=Datos!$B$156,P36=Datos!$B$163),Datos!$E$167,IF(AND(O36=Datos!$B$156,P36=Datos!$B$164),Datos!$F$167,IF(AND(O36=Datos!$B$156,P36=Datos!$B$165),Datos!$G$167,IF(AND(O36=Datos!$B$157,P36=Datos!$B$162),Datos!$D$168,IF(AND(O36=Datos!$B$157,P36=Datos!$B$163),Datos!$E$168,IF(AND(O36=Datos!$B$157,P36=Datos!$B$164),Datos!$F$168,IF(AND(O36=Datos!$B$157,P36=Datos!$B$165),Datos!$G$168,IF(AND(O36=Datos!$B$158,P36=Datos!$B$162),Datos!$D$169,IF(AND(O36=Datos!$B$158,P36=Datos!$B$163),Datos!$E$169,IF(AND(O36=Datos!$B$158,P36=Datos!$B$164),Datos!$F$169,IF(AND(O36=Datos!$B$158,P36=Datos!$B$165),Datos!$G$169,IF(AND(O36=Datos!$B$159,P36=Datos!$B$162),"N/A",IF(AND(O36=Datos!$B$159,P36=Datos!$B$163),"N/A",IF(AND(O36=Datos!$B$159,P36=Datos!$B$164),"N/A",IF(AND(O36=Datos!$B$159,P36=Datos!$B$165),"N/A","-"))))))))))))))))</f>
        <v>-</v>
      </c>
      <c r="R36" s="82"/>
      <c r="S36" s="89" t="str">
        <f>(IF(AND(Q36=Datos!$D$167,R36=Datos!$B$171),Datos!$D$176,IF(AND(Q36=Datos!$D$168,R36=Datos!$B$171),Datos!$D$176,IF(AND(Q36=Datos!$D$169,R36=Datos!$B$171),Datos!$F$176,IF(AND(Q36=Datos!$E$167,R36=Datos!$B$171),Datos!$D$176,IF(AND(Q36=Datos!$E$168,R36=Datos!$B$171),Datos!$E$176,IF(AND(Q36=Datos!$E$169,R36=Datos!$B$171),Datos!$F$176,IF(AND(Q36=Datos!$F$167,R36=Datos!$B$171),Datos!$E$176,IF(AND(Q36=Datos!$F$168,R36=Datos!$B$171),Datos!$E$176,IF(AND(Q36=Datos!$F$169,R36=Datos!$B$171),Datos!$G$176,IF(AND(Q36=Datos!$G$167,R36=Datos!$B$171),Datos!$E$176,IF(AND(Q36=Datos!$G$168,R36=Datos!$B$171),Datos!$F$176,IF(AND(Q36=Datos!$G$169,R36=Datos!$B$171),Datos!$G$176,IF(AND(Q36=Datos!$D$167,R36=Datos!$B$172),Datos!$D$178,IF(AND(Q36=Datos!$D$168,R36=Datos!$B$172),Datos!$D$178,IF(AND(Q36=Datos!$D$169,R36=Datos!$B$172),Datos!$F$178,IF(AND(Q36=Datos!$E$167,R36=Datos!$B$172),Datos!$D$178,IF(AND(Q36=Datos!$E$168,R36=Datos!$B$172),Datos!$E$178,IF(AND(Q36=Datos!$E$169,R36=Datos!$B$172),Datos!$F$178,IF(AND(Q36=Datos!$F$167,R36=Datos!$B$172),Datos!$E$178,IF(AND(Q36=Datos!$F$168,R36=Datos!$B$172),Datos!$E$178,IF(AND(Q36=Datos!$F$169,R36=Datos!$B$172),Datos!$G$178,IF(AND(Q36=Datos!$G$167,R36=Datos!$B$172),Datos!$E$178,IF(AND(Q36=Datos!$G$168,R36=Datos!$B$172),Datos!$F$178,IF(AND(Q36=Datos!$G$169,R36=Datos!$B$172),Datos!$G$179,IF(AND(Q36=Datos!$D$167,R36=Datos!$B$173),Datos!$D$180,IF(AND(Q36=Datos!$D$168,R36=Datos!$B$173),Datos!$D$180,IF(AND(Q36=Datos!$D$169,R36=Datos!$B$173),Datos!$F$180,IF(AND(Q36=Datos!$E$167,R36=Datos!$B$173),Datos!$D$180,IF(AND(Q36=Datos!$E$168,R36=Datos!$B$173),Datos!$E$180,IF(AND(Q36=Datos!$E$169,R36=Datos!$B$173),Datos!$F$180,IF(AND(Q36=Datos!$F$167,R36=Datos!$B$173),Datos!$E$180,IF(AND(Q36=Datos!$F$168,R36=Datos!$B$173),Datos!$E$180,IF(AND(Q36=Datos!$F$169,R36=Datos!$B$173),Datos!$G$180,IF(AND(Q36=Datos!$G$167,R36=Datos!$B$173),Datos!$E$180,IF(AND(Q36=Datos!$G$168,R36=Datos!$B$173),Datos!$F$180,IF(AND(Q36=Datos!$G$169,R36=Datos!$B$173),Datos!$G$180,IF(AND(Q36=Datos!$D$167,R36=Datos!$B$174),Datos!$D$182,IF(AND(Q36=Datos!$D$168,R36=Datos!$B$174),Datos!$D$182,IF(AND(Q36=Datos!$D$169,R36=Datos!$B$174),Datos!$F$182,IF(AND(Q36=Datos!$E$167,R36=Datos!$B$174),Datos!$D$182,IF(AND(Q36=Datos!$E$168,R36=Datos!$B$174),Datos!$E$182,IF(AND(Q36=Datos!$E$169,R36=Datos!$B$174),Datos!$F$182,IF(AND(Q36=Datos!$F$167,R36=Datos!$B$174),Datos!$E$182,IF(AND(Q36=Datos!$F$168,R36=Datos!$B$174),Datos!$E$182,IF(AND(Q36=Datos!$F$169,R36=Datos!$B$174),Datos!$G$182,IF(AND(Q36=Datos!$G$167,R36=Datos!$B$174),Datos!$E$183,IF(AND(Q36=Datos!$G$168,R36=Datos!$B$174),Datos!$F$182,IF(AND(Q36=Datos!$G$169,R36=Datos!$B$174),Datos!$G$183,IF(O36=Datos!$B$159,Datos!$G$183,"-"))))))))))))))))))))))))))))))))))))))))))))))))))</f>
        <v>-</v>
      </c>
      <c r="T36" s="89" t="str">
        <f t="shared" si="0"/>
        <v>-</v>
      </c>
      <c r="U36" s="84"/>
      <c r="V36" s="84"/>
      <c r="W36" s="84"/>
      <c r="X36" s="84"/>
      <c r="Y36" s="84"/>
      <c r="Z36" s="84"/>
      <c r="AA36" s="84"/>
      <c r="AB36" s="85"/>
    </row>
    <row r="37" spans="2:28" s="90" customFormat="1" ht="97.5" customHeight="1" thickBot="1" x14ac:dyDescent="0.3">
      <c r="B37" s="171"/>
      <c r="C37" s="172"/>
      <c r="D37" s="89" t="str">
        <f>IF(B37="","-",VLOOKUP(B37,Datos!$B$3:$C$25,2,FALSE))</f>
        <v>-</v>
      </c>
      <c r="E37" s="82"/>
      <c r="F37" s="82"/>
      <c r="G37" s="82"/>
      <c r="H37" s="82"/>
      <c r="I37" s="82"/>
      <c r="J37" s="82"/>
      <c r="K37" s="84"/>
      <c r="L37" s="84"/>
      <c r="M37" s="84"/>
      <c r="N37" s="84"/>
      <c r="O37" s="82"/>
      <c r="P37" s="82"/>
      <c r="Q37" s="89" t="str">
        <f>IF(AND(O37=Datos!$B$156,P37=Datos!$B$162),Datos!$D$167,IF(AND(O37=Datos!$B$156,P37=Datos!$B$163),Datos!$E$167,IF(AND(O37=Datos!$B$156,P37=Datos!$B$164),Datos!$F$167,IF(AND(O37=Datos!$B$156,P37=Datos!$B$165),Datos!$G$167,IF(AND(O37=Datos!$B$157,P37=Datos!$B$162),Datos!$D$168,IF(AND(O37=Datos!$B$157,P37=Datos!$B$163),Datos!$E$168,IF(AND(O37=Datos!$B$157,P37=Datos!$B$164),Datos!$F$168,IF(AND(O37=Datos!$B$157,P37=Datos!$B$165),Datos!$G$168,IF(AND(O37=Datos!$B$158,P37=Datos!$B$162),Datos!$D$169,IF(AND(O37=Datos!$B$158,P37=Datos!$B$163),Datos!$E$169,IF(AND(O37=Datos!$B$158,P37=Datos!$B$164),Datos!$F$169,IF(AND(O37=Datos!$B$158,P37=Datos!$B$165),Datos!$G$169,IF(AND(O37=Datos!$B$159,P37=Datos!$B$162),"N/A",IF(AND(O37=Datos!$B$159,P37=Datos!$B$163),"N/A",IF(AND(O37=Datos!$B$159,P37=Datos!$B$164),"N/A",IF(AND(O37=Datos!$B$159,P37=Datos!$B$165),"N/A","-"))))))))))))))))</f>
        <v>-</v>
      </c>
      <c r="R37" s="82"/>
      <c r="S37" s="89" t="str">
        <f>(IF(AND(Q37=Datos!$D$167,R37=Datos!$B$171),Datos!$D$176,IF(AND(Q37=Datos!$D$168,R37=Datos!$B$171),Datos!$D$176,IF(AND(Q37=Datos!$D$169,R37=Datos!$B$171),Datos!$F$176,IF(AND(Q37=Datos!$E$167,R37=Datos!$B$171),Datos!$D$176,IF(AND(Q37=Datos!$E$168,R37=Datos!$B$171),Datos!$E$176,IF(AND(Q37=Datos!$E$169,R37=Datos!$B$171),Datos!$F$176,IF(AND(Q37=Datos!$F$167,R37=Datos!$B$171),Datos!$E$176,IF(AND(Q37=Datos!$F$168,R37=Datos!$B$171),Datos!$E$176,IF(AND(Q37=Datos!$F$169,R37=Datos!$B$171),Datos!$G$176,IF(AND(Q37=Datos!$G$167,R37=Datos!$B$171),Datos!$E$176,IF(AND(Q37=Datos!$G$168,R37=Datos!$B$171),Datos!$F$176,IF(AND(Q37=Datos!$G$169,R37=Datos!$B$171),Datos!$G$176,IF(AND(Q37=Datos!$D$167,R37=Datos!$B$172),Datos!$D$178,IF(AND(Q37=Datos!$D$168,R37=Datos!$B$172),Datos!$D$178,IF(AND(Q37=Datos!$D$169,R37=Datos!$B$172),Datos!$F$178,IF(AND(Q37=Datos!$E$167,R37=Datos!$B$172),Datos!$D$178,IF(AND(Q37=Datos!$E$168,R37=Datos!$B$172),Datos!$E$178,IF(AND(Q37=Datos!$E$169,R37=Datos!$B$172),Datos!$F$178,IF(AND(Q37=Datos!$F$167,R37=Datos!$B$172),Datos!$E$178,IF(AND(Q37=Datos!$F$168,R37=Datos!$B$172),Datos!$E$178,IF(AND(Q37=Datos!$F$169,R37=Datos!$B$172),Datos!$G$178,IF(AND(Q37=Datos!$G$167,R37=Datos!$B$172),Datos!$E$178,IF(AND(Q37=Datos!$G$168,R37=Datos!$B$172),Datos!$F$178,IF(AND(Q37=Datos!$G$169,R37=Datos!$B$172),Datos!$G$179,IF(AND(Q37=Datos!$D$167,R37=Datos!$B$173),Datos!$D$180,IF(AND(Q37=Datos!$D$168,R37=Datos!$B$173),Datos!$D$180,IF(AND(Q37=Datos!$D$169,R37=Datos!$B$173),Datos!$F$180,IF(AND(Q37=Datos!$E$167,R37=Datos!$B$173),Datos!$D$180,IF(AND(Q37=Datos!$E$168,R37=Datos!$B$173),Datos!$E$180,IF(AND(Q37=Datos!$E$169,R37=Datos!$B$173),Datos!$F$180,IF(AND(Q37=Datos!$F$167,R37=Datos!$B$173),Datos!$E$180,IF(AND(Q37=Datos!$F$168,R37=Datos!$B$173),Datos!$E$180,IF(AND(Q37=Datos!$F$169,R37=Datos!$B$173),Datos!$G$180,IF(AND(Q37=Datos!$G$167,R37=Datos!$B$173),Datos!$E$180,IF(AND(Q37=Datos!$G$168,R37=Datos!$B$173),Datos!$F$180,IF(AND(Q37=Datos!$G$169,R37=Datos!$B$173),Datos!$G$180,IF(AND(Q37=Datos!$D$167,R37=Datos!$B$174),Datos!$D$182,IF(AND(Q37=Datos!$D$168,R37=Datos!$B$174),Datos!$D$182,IF(AND(Q37=Datos!$D$169,R37=Datos!$B$174),Datos!$F$182,IF(AND(Q37=Datos!$E$167,R37=Datos!$B$174),Datos!$D$182,IF(AND(Q37=Datos!$E$168,R37=Datos!$B$174),Datos!$E$182,IF(AND(Q37=Datos!$E$169,R37=Datos!$B$174),Datos!$F$182,IF(AND(Q37=Datos!$F$167,R37=Datos!$B$174),Datos!$E$182,IF(AND(Q37=Datos!$F$168,R37=Datos!$B$174),Datos!$E$182,IF(AND(Q37=Datos!$F$169,R37=Datos!$B$174),Datos!$G$182,IF(AND(Q37=Datos!$G$167,R37=Datos!$B$174),Datos!$E$183,IF(AND(Q37=Datos!$G$168,R37=Datos!$B$174),Datos!$F$182,IF(AND(Q37=Datos!$G$169,R37=Datos!$B$174),Datos!$G$183,IF(O37=Datos!$B$159,Datos!$G$183,"-"))))))))))))))))))))))))))))))))))))))))))))))))))</f>
        <v>-</v>
      </c>
      <c r="T37" s="89" t="str">
        <f t="shared" si="0"/>
        <v>-</v>
      </c>
      <c r="U37" s="84"/>
      <c r="V37" s="84"/>
      <c r="W37" s="84"/>
      <c r="X37" s="84"/>
      <c r="Y37" s="84"/>
      <c r="Z37" s="84"/>
      <c r="AA37" s="84"/>
      <c r="AB37" s="85"/>
    </row>
    <row r="38" spans="2:28" s="90" customFormat="1" ht="97.5" customHeight="1" thickBot="1" x14ac:dyDescent="0.3">
      <c r="B38" s="171"/>
      <c r="C38" s="172"/>
      <c r="D38" s="89" t="str">
        <f>IF(B38="","-",VLOOKUP(B38,Datos!$B$3:$C$25,2,FALSE))</f>
        <v>-</v>
      </c>
      <c r="E38" s="82"/>
      <c r="F38" s="82"/>
      <c r="G38" s="82"/>
      <c r="H38" s="82"/>
      <c r="I38" s="82"/>
      <c r="J38" s="82"/>
      <c r="K38" s="84"/>
      <c r="L38" s="84"/>
      <c r="M38" s="84"/>
      <c r="N38" s="84"/>
      <c r="O38" s="82"/>
      <c r="P38" s="82"/>
      <c r="Q38" s="89" t="str">
        <f>IF(AND(O38=Datos!$B$156,P38=Datos!$B$162),Datos!$D$167,IF(AND(O38=Datos!$B$156,P38=Datos!$B$163),Datos!$E$167,IF(AND(O38=Datos!$B$156,P38=Datos!$B$164),Datos!$F$167,IF(AND(O38=Datos!$B$156,P38=Datos!$B$165),Datos!$G$167,IF(AND(O38=Datos!$B$157,P38=Datos!$B$162),Datos!$D$168,IF(AND(O38=Datos!$B$157,P38=Datos!$B$163),Datos!$E$168,IF(AND(O38=Datos!$B$157,P38=Datos!$B$164),Datos!$F$168,IF(AND(O38=Datos!$B$157,P38=Datos!$B$165),Datos!$G$168,IF(AND(O38=Datos!$B$158,P38=Datos!$B$162),Datos!$D$169,IF(AND(O38=Datos!$B$158,P38=Datos!$B$163),Datos!$E$169,IF(AND(O38=Datos!$B$158,P38=Datos!$B$164),Datos!$F$169,IF(AND(O38=Datos!$B$158,P38=Datos!$B$165),Datos!$G$169,IF(AND(O38=Datos!$B$159,P38=Datos!$B$162),"N/A",IF(AND(O38=Datos!$B$159,P38=Datos!$B$163),"N/A",IF(AND(O38=Datos!$B$159,P38=Datos!$B$164),"N/A",IF(AND(O38=Datos!$B$159,P38=Datos!$B$165),"N/A","-"))))))))))))))))</f>
        <v>-</v>
      </c>
      <c r="R38" s="82"/>
      <c r="S38" s="89" t="str">
        <f>(IF(AND(Q38=Datos!$D$167,R38=Datos!$B$171),Datos!$D$176,IF(AND(Q38=Datos!$D$168,R38=Datos!$B$171),Datos!$D$176,IF(AND(Q38=Datos!$D$169,R38=Datos!$B$171),Datos!$F$176,IF(AND(Q38=Datos!$E$167,R38=Datos!$B$171),Datos!$D$176,IF(AND(Q38=Datos!$E$168,R38=Datos!$B$171),Datos!$E$176,IF(AND(Q38=Datos!$E$169,R38=Datos!$B$171),Datos!$F$176,IF(AND(Q38=Datos!$F$167,R38=Datos!$B$171),Datos!$E$176,IF(AND(Q38=Datos!$F$168,R38=Datos!$B$171),Datos!$E$176,IF(AND(Q38=Datos!$F$169,R38=Datos!$B$171),Datos!$G$176,IF(AND(Q38=Datos!$G$167,R38=Datos!$B$171),Datos!$E$176,IF(AND(Q38=Datos!$G$168,R38=Datos!$B$171),Datos!$F$176,IF(AND(Q38=Datos!$G$169,R38=Datos!$B$171),Datos!$G$176,IF(AND(Q38=Datos!$D$167,R38=Datos!$B$172),Datos!$D$178,IF(AND(Q38=Datos!$D$168,R38=Datos!$B$172),Datos!$D$178,IF(AND(Q38=Datos!$D$169,R38=Datos!$B$172),Datos!$F$178,IF(AND(Q38=Datos!$E$167,R38=Datos!$B$172),Datos!$D$178,IF(AND(Q38=Datos!$E$168,R38=Datos!$B$172),Datos!$E$178,IF(AND(Q38=Datos!$E$169,R38=Datos!$B$172),Datos!$F$178,IF(AND(Q38=Datos!$F$167,R38=Datos!$B$172),Datos!$E$178,IF(AND(Q38=Datos!$F$168,R38=Datos!$B$172),Datos!$E$178,IF(AND(Q38=Datos!$F$169,R38=Datos!$B$172),Datos!$G$178,IF(AND(Q38=Datos!$G$167,R38=Datos!$B$172),Datos!$E$178,IF(AND(Q38=Datos!$G$168,R38=Datos!$B$172),Datos!$F$178,IF(AND(Q38=Datos!$G$169,R38=Datos!$B$172),Datos!$G$179,IF(AND(Q38=Datos!$D$167,R38=Datos!$B$173),Datos!$D$180,IF(AND(Q38=Datos!$D$168,R38=Datos!$B$173),Datos!$D$180,IF(AND(Q38=Datos!$D$169,R38=Datos!$B$173),Datos!$F$180,IF(AND(Q38=Datos!$E$167,R38=Datos!$B$173),Datos!$D$180,IF(AND(Q38=Datos!$E$168,R38=Datos!$B$173),Datos!$E$180,IF(AND(Q38=Datos!$E$169,R38=Datos!$B$173),Datos!$F$180,IF(AND(Q38=Datos!$F$167,R38=Datos!$B$173),Datos!$E$180,IF(AND(Q38=Datos!$F$168,R38=Datos!$B$173),Datos!$E$180,IF(AND(Q38=Datos!$F$169,R38=Datos!$B$173),Datos!$G$180,IF(AND(Q38=Datos!$G$167,R38=Datos!$B$173),Datos!$E$180,IF(AND(Q38=Datos!$G$168,R38=Datos!$B$173),Datos!$F$180,IF(AND(Q38=Datos!$G$169,R38=Datos!$B$173),Datos!$G$180,IF(AND(Q38=Datos!$D$167,R38=Datos!$B$174),Datos!$D$182,IF(AND(Q38=Datos!$D$168,R38=Datos!$B$174),Datos!$D$182,IF(AND(Q38=Datos!$D$169,R38=Datos!$B$174),Datos!$F$182,IF(AND(Q38=Datos!$E$167,R38=Datos!$B$174),Datos!$D$182,IF(AND(Q38=Datos!$E$168,R38=Datos!$B$174),Datos!$E$182,IF(AND(Q38=Datos!$E$169,R38=Datos!$B$174),Datos!$F$182,IF(AND(Q38=Datos!$F$167,R38=Datos!$B$174),Datos!$E$182,IF(AND(Q38=Datos!$F$168,R38=Datos!$B$174),Datos!$E$182,IF(AND(Q38=Datos!$F$169,R38=Datos!$B$174),Datos!$G$182,IF(AND(Q38=Datos!$G$167,R38=Datos!$B$174),Datos!$E$183,IF(AND(Q38=Datos!$G$168,R38=Datos!$B$174),Datos!$F$182,IF(AND(Q38=Datos!$G$169,R38=Datos!$B$174),Datos!$G$183,IF(O38=Datos!$B$159,Datos!$G$183,"-"))))))))))))))))))))))))))))))))))))))))))))))))))</f>
        <v>-</v>
      </c>
      <c r="T38" s="89" t="str">
        <f t="shared" si="0"/>
        <v>-</v>
      </c>
      <c r="U38" s="84"/>
      <c r="V38" s="84"/>
      <c r="W38" s="84"/>
      <c r="X38" s="84"/>
      <c r="Y38" s="84"/>
      <c r="Z38" s="84"/>
      <c r="AA38" s="84"/>
      <c r="AB38" s="85"/>
    </row>
    <row r="39" spans="2:28" s="90" customFormat="1" ht="97.5" customHeight="1" thickBot="1" x14ac:dyDescent="0.3">
      <c r="B39" s="171"/>
      <c r="C39" s="172"/>
      <c r="D39" s="89" t="str">
        <f>IF(B39="","-",VLOOKUP(B39,Datos!$B$3:$C$25,2,FALSE))</f>
        <v>-</v>
      </c>
      <c r="E39" s="82"/>
      <c r="F39" s="82"/>
      <c r="G39" s="82"/>
      <c r="H39" s="82"/>
      <c r="I39" s="82"/>
      <c r="J39" s="82"/>
      <c r="K39" s="84"/>
      <c r="L39" s="84"/>
      <c r="M39" s="84"/>
      <c r="N39" s="84"/>
      <c r="O39" s="82"/>
      <c r="P39" s="82"/>
      <c r="Q39" s="89" t="str">
        <f>IF(AND(O39=Datos!$B$156,P39=Datos!$B$162),Datos!$D$167,IF(AND(O39=Datos!$B$156,P39=Datos!$B$163),Datos!$E$167,IF(AND(O39=Datos!$B$156,P39=Datos!$B$164),Datos!$F$167,IF(AND(O39=Datos!$B$156,P39=Datos!$B$165),Datos!$G$167,IF(AND(O39=Datos!$B$157,P39=Datos!$B$162),Datos!$D$168,IF(AND(O39=Datos!$B$157,P39=Datos!$B$163),Datos!$E$168,IF(AND(O39=Datos!$B$157,P39=Datos!$B$164),Datos!$F$168,IF(AND(O39=Datos!$B$157,P39=Datos!$B$165),Datos!$G$168,IF(AND(O39=Datos!$B$158,P39=Datos!$B$162),Datos!$D$169,IF(AND(O39=Datos!$B$158,P39=Datos!$B$163),Datos!$E$169,IF(AND(O39=Datos!$B$158,P39=Datos!$B$164),Datos!$F$169,IF(AND(O39=Datos!$B$158,P39=Datos!$B$165),Datos!$G$169,IF(AND(O39=Datos!$B$159,P39=Datos!$B$162),"N/A",IF(AND(O39=Datos!$B$159,P39=Datos!$B$163),"N/A",IF(AND(O39=Datos!$B$159,P39=Datos!$B$164),"N/A",IF(AND(O39=Datos!$B$159,P39=Datos!$B$165),"N/A","-"))))))))))))))))</f>
        <v>-</v>
      </c>
      <c r="R39" s="82"/>
      <c r="S39" s="89" t="str">
        <f>(IF(AND(Q39=Datos!$D$167,R39=Datos!$B$171),Datos!$D$176,IF(AND(Q39=Datos!$D$168,R39=Datos!$B$171),Datos!$D$176,IF(AND(Q39=Datos!$D$169,R39=Datos!$B$171),Datos!$F$176,IF(AND(Q39=Datos!$E$167,R39=Datos!$B$171),Datos!$D$176,IF(AND(Q39=Datos!$E$168,R39=Datos!$B$171),Datos!$E$176,IF(AND(Q39=Datos!$E$169,R39=Datos!$B$171),Datos!$F$176,IF(AND(Q39=Datos!$F$167,R39=Datos!$B$171),Datos!$E$176,IF(AND(Q39=Datos!$F$168,R39=Datos!$B$171),Datos!$E$176,IF(AND(Q39=Datos!$F$169,R39=Datos!$B$171),Datos!$G$176,IF(AND(Q39=Datos!$G$167,R39=Datos!$B$171),Datos!$E$176,IF(AND(Q39=Datos!$G$168,R39=Datos!$B$171),Datos!$F$176,IF(AND(Q39=Datos!$G$169,R39=Datos!$B$171),Datos!$G$176,IF(AND(Q39=Datos!$D$167,R39=Datos!$B$172),Datos!$D$178,IF(AND(Q39=Datos!$D$168,R39=Datos!$B$172),Datos!$D$178,IF(AND(Q39=Datos!$D$169,R39=Datos!$B$172),Datos!$F$178,IF(AND(Q39=Datos!$E$167,R39=Datos!$B$172),Datos!$D$178,IF(AND(Q39=Datos!$E$168,R39=Datos!$B$172),Datos!$E$178,IF(AND(Q39=Datos!$E$169,R39=Datos!$B$172),Datos!$F$178,IF(AND(Q39=Datos!$F$167,R39=Datos!$B$172),Datos!$E$178,IF(AND(Q39=Datos!$F$168,R39=Datos!$B$172),Datos!$E$178,IF(AND(Q39=Datos!$F$169,R39=Datos!$B$172),Datos!$G$178,IF(AND(Q39=Datos!$G$167,R39=Datos!$B$172),Datos!$E$178,IF(AND(Q39=Datos!$G$168,R39=Datos!$B$172),Datos!$F$178,IF(AND(Q39=Datos!$G$169,R39=Datos!$B$172),Datos!$G$179,IF(AND(Q39=Datos!$D$167,R39=Datos!$B$173),Datos!$D$180,IF(AND(Q39=Datos!$D$168,R39=Datos!$B$173),Datos!$D$180,IF(AND(Q39=Datos!$D$169,R39=Datos!$B$173),Datos!$F$180,IF(AND(Q39=Datos!$E$167,R39=Datos!$B$173),Datos!$D$180,IF(AND(Q39=Datos!$E$168,R39=Datos!$B$173),Datos!$E$180,IF(AND(Q39=Datos!$E$169,R39=Datos!$B$173),Datos!$F$180,IF(AND(Q39=Datos!$F$167,R39=Datos!$B$173),Datos!$E$180,IF(AND(Q39=Datos!$F$168,R39=Datos!$B$173),Datos!$E$180,IF(AND(Q39=Datos!$F$169,R39=Datos!$B$173),Datos!$G$180,IF(AND(Q39=Datos!$G$167,R39=Datos!$B$173),Datos!$E$180,IF(AND(Q39=Datos!$G$168,R39=Datos!$B$173),Datos!$F$180,IF(AND(Q39=Datos!$G$169,R39=Datos!$B$173),Datos!$G$180,IF(AND(Q39=Datos!$D$167,R39=Datos!$B$174),Datos!$D$182,IF(AND(Q39=Datos!$D$168,R39=Datos!$B$174),Datos!$D$182,IF(AND(Q39=Datos!$D$169,R39=Datos!$B$174),Datos!$F$182,IF(AND(Q39=Datos!$E$167,R39=Datos!$B$174),Datos!$D$182,IF(AND(Q39=Datos!$E$168,R39=Datos!$B$174),Datos!$E$182,IF(AND(Q39=Datos!$E$169,R39=Datos!$B$174),Datos!$F$182,IF(AND(Q39=Datos!$F$167,R39=Datos!$B$174),Datos!$E$182,IF(AND(Q39=Datos!$F$168,R39=Datos!$B$174),Datos!$E$182,IF(AND(Q39=Datos!$F$169,R39=Datos!$B$174),Datos!$G$182,IF(AND(Q39=Datos!$G$167,R39=Datos!$B$174),Datos!$E$183,IF(AND(Q39=Datos!$G$168,R39=Datos!$B$174),Datos!$F$182,IF(AND(Q39=Datos!$G$169,R39=Datos!$B$174),Datos!$G$183,IF(O39=Datos!$B$159,Datos!$G$183,"-"))))))))))))))))))))))))))))))))))))))))))))))))))</f>
        <v>-</v>
      </c>
      <c r="T39" s="89" t="str">
        <f t="shared" si="0"/>
        <v>-</v>
      </c>
      <c r="U39" s="84"/>
      <c r="V39" s="84"/>
      <c r="W39" s="84"/>
      <c r="X39" s="84"/>
      <c r="Y39" s="84"/>
      <c r="Z39" s="84"/>
      <c r="AA39" s="84"/>
      <c r="AB39" s="85"/>
    </row>
    <row r="40" spans="2:28" s="90" customFormat="1" ht="97.5" customHeight="1" thickBot="1" x14ac:dyDescent="0.3">
      <c r="B40" s="171"/>
      <c r="C40" s="172"/>
      <c r="D40" s="89" t="str">
        <f>IF(B40="","-",VLOOKUP(B40,Datos!$B$3:$C$25,2,FALSE))</f>
        <v>-</v>
      </c>
      <c r="E40" s="82"/>
      <c r="F40" s="82"/>
      <c r="G40" s="82"/>
      <c r="H40" s="82"/>
      <c r="I40" s="82"/>
      <c r="J40" s="82"/>
      <c r="K40" s="84"/>
      <c r="L40" s="84"/>
      <c r="M40" s="84"/>
      <c r="N40" s="84"/>
      <c r="O40" s="82"/>
      <c r="P40" s="82"/>
      <c r="Q40" s="89" t="str">
        <f>IF(AND(O40=Datos!$B$156,P40=Datos!$B$162),Datos!$D$167,IF(AND(O40=Datos!$B$156,P40=Datos!$B$163),Datos!$E$167,IF(AND(O40=Datos!$B$156,P40=Datos!$B$164),Datos!$F$167,IF(AND(O40=Datos!$B$156,P40=Datos!$B$165),Datos!$G$167,IF(AND(O40=Datos!$B$157,P40=Datos!$B$162),Datos!$D$168,IF(AND(O40=Datos!$B$157,P40=Datos!$B$163),Datos!$E$168,IF(AND(O40=Datos!$B$157,P40=Datos!$B$164),Datos!$F$168,IF(AND(O40=Datos!$B$157,P40=Datos!$B$165),Datos!$G$168,IF(AND(O40=Datos!$B$158,P40=Datos!$B$162),Datos!$D$169,IF(AND(O40=Datos!$B$158,P40=Datos!$B$163),Datos!$E$169,IF(AND(O40=Datos!$B$158,P40=Datos!$B$164),Datos!$F$169,IF(AND(O40=Datos!$B$158,P40=Datos!$B$165),Datos!$G$169,IF(AND(O40=Datos!$B$159,P40=Datos!$B$162),"N/A",IF(AND(O40=Datos!$B$159,P40=Datos!$B$163),"N/A",IF(AND(O40=Datos!$B$159,P40=Datos!$B$164),"N/A",IF(AND(O40=Datos!$B$159,P40=Datos!$B$165),"N/A","-"))))))))))))))))</f>
        <v>-</v>
      </c>
      <c r="R40" s="82"/>
      <c r="S40" s="89" t="str">
        <f>(IF(AND(Q40=Datos!$D$167,R40=Datos!$B$171),Datos!$D$176,IF(AND(Q40=Datos!$D$168,R40=Datos!$B$171),Datos!$D$176,IF(AND(Q40=Datos!$D$169,R40=Datos!$B$171),Datos!$F$176,IF(AND(Q40=Datos!$E$167,R40=Datos!$B$171),Datos!$D$176,IF(AND(Q40=Datos!$E$168,R40=Datos!$B$171),Datos!$E$176,IF(AND(Q40=Datos!$E$169,R40=Datos!$B$171),Datos!$F$176,IF(AND(Q40=Datos!$F$167,R40=Datos!$B$171),Datos!$E$176,IF(AND(Q40=Datos!$F$168,R40=Datos!$B$171),Datos!$E$176,IF(AND(Q40=Datos!$F$169,R40=Datos!$B$171),Datos!$G$176,IF(AND(Q40=Datos!$G$167,R40=Datos!$B$171),Datos!$E$176,IF(AND(Q40=Datos!$G$168,R40=Datos!$B$171),Datos!$F$176,IF(AND(Q40=Datos!$G$169,R40=Datos!$B$171),Datos!$G$176,IF(AND(Q40=Datos!$D$167,R40=Datos!$B$172),Datos!$D$178,IF(AND(Q40=Datos!$D$168,R40=Datos!$B$172),Datos!$D$178,IF(AND(Q40=Datos!$D$169,R40=Datos!$B$172),Datos!$F$178,IF(AND(Q40=Datos!$E$167,R40=Datos!$B$172),Datos!$D$178,IF(AND(Q40=Datos!$E$168,R40=Datos!$B$172),Datos!$E$178,IF(AND(Q40=Datos!$E$169,R40=Datos!$B$172),Datos!$F$178,IF(AND(Q40=Datos!$F$167,R40=Datos!$B$172),Datos!$E$178,IF(AND(Q40=Datos!$F$168,R40=Datos!$B$172),Datos!$E$178,IF(AND(Q40=Datos!$F$169,R40=Datos!$B$172),Datos!$G$178,IF(AND(Q40=Datos!$G$167,R40=Datos!$B$172),Datos!$E$178,IF(AND(Q40=Datos!$G$168,R40=Datos!$B$172),Datos!$F$178,IF(AND(Q40=Datos!$G$169,R40=Datos!$B$172),Datos!$G$179,IF(AND(Q40=Datos!$D$167,R40=Datos!$B$173),Datos!$D$180,IF(AND(Q40=Datos!$D$168,R40=Datos!$B$173),Datos!$D$180,IF(AND(Q40=Datos!$D$169,R40=Datos!$B$173),Datos!$F$180,IF(AND(Q40=Datos!$E$167,R40=Datos!$B$173),Datos!$D$180,IF(AND(Q40=Datos!$E$168,R40=Datos!$B$173),Datos!$E$180,IF(AND(Q40=Datos!$E$169,R40=Datos!$B$173),Datos!$F$180,IF(AND(Q40=Datos!$F$167,R40=Datos!$B$173),Datos!$E$180,IF(AND(Q40=Datos!$F$168,R40=Datos!$B$173),Datos!$E$180,IF(AND(Q40=Datos!$F$169,R40=Datos!$B$173),Datos!$G$180,IF(AND(Q40=Datos!$G$167,R40=Datos!$B$173),Datos!$E$180,IF(AND(Q40=Datos!$G$168,R40=Datos!$B$173),Datos!$F$180,IF(AND(Q40=Datos!$G$169,R40=Datos!$B$173),Datos!$G$180,IF(AND(Q40=Datos!$D$167,R40=Datos!$B$174),Datos!$D$182,IF(AND(Q40=Datos!$D$168,R40=Datos!$B$174),Datos!$D$182,IF(AND(Q40=Datos!$D$169,R40=Datos!$B$174),Datos!$F$182,IF(AND(Q40=Datos!$E$167,R40=Datos!$B$174),Datos!$D$182,IF(AND(Q40=Datos!$E$168,R40=Datos!$B$174),Datos!$E$182,IF(AND(Q40=Datos!$E$169,R40=Datos!$B$174),Datos!$F$182,IF(AND(Q40=Datos!$F$167,R40=Datos!$B$174),Datos!$E$182,IF(AND(Q40=Datos!$F$168,R40=Datos!$B$174),Datos!$E$182,IF(AND(Q40=Datos!$F$169,R40=Datos!$B$174),Datos!$G$182,IF(AND(Q40=Datos!$G$167,R40=Datos!$B$174),Datos!$E$183,IF(AND(Q40=Datos!$G$168,R40=Datos!$B$174),Datos!$F$182,IF(AND(Q40=Datos!$G$169,R40=Datos!$B$174),Datos!$G$183,IF(O40=Datos!$B$159,Datos!$G$183,"-"))))))))))))))))))))))))))))))))))))))))))))))))))</f>
        <v>-</v>
      </c>
      <c r="T40" s="89" t="str">
        <f t="shared" si="0"/>
        <v>-</v>
      </c>
      <c r="U40" s="84"/>
      <c r="V40" s="84"/>
      <c r="W40" s="84"/>
      <c r="X40" s="84"/>
      <c r="Y40" s="84"/>
      <c r="Z40" s="84"/>
      <c r="AA40" s="84"/>
      <c r="AB40" s="85"/>
    </row>
    <row r="41" spans="2:28" s="90" customFormat="1" ht="97.5" customHeight="1" thickBot="1" x14ac:dyDescent="0.3">
      <c r="B41" s="171"/>
      <c r="C41" s="172"/>
      <c r="D41" s="89" t="str">
        <f>IF(B41="","-",VLOOKUP(B41,Datos!$B$3:$C$25,2,FALSE))</f>
        <v>-</v>
      </c>
      <c r="E41" s="82"/>
      <c r="F41" s="82"/>
      <c r="G41" s="82"/>
      <c r="H41" s="82"/>
      <c r="I41" s="82"/>
      <c r="J41" s="82"/>
      <c r="K41" s="84"/>
      <c r="L41" s="84"/>
      <c r="M41" s="84"/>
      <c r="N41" s="84"/>
      <c r="O41" s="82"/>
      <c r="P41" s="82"/>
      <c r="Q41" s="89" t="str">
        <f>IF(AND(O41=Datos!$B$156,P41=Datos!$B$162),Datos!$D$167,IF(AND(O41=Datos!$B$156,P41=Datos!$B$163),Datos!$E$167,IF(AND(O41=Datos!$B$156,P41=Datos!$B$164),Datos!$F$167,IF(AND(O41=Datos!$B$156,P41=Datos!$B$165),Datos!$G$167,IF(AND(O41=Datos!$B$157,P41=Datos!$B$162),Datos!$D$168,IF(AND(O41=Datos!$B$157,P41=Datos!$B$163),Datos!$E$168,IF(AND(O41=Datos!$B$157,P41=Datos!$B$164),Datos!$F$168,IF(AND(O41=Datos!$B$157,P41=Datos!$B$165),Datos!$G$168,IF(AND(O41=Datos!$B$158,P41=Datos!$B$162),Datos!$D$169,IF(AND(O41=Datos!$B$158,P41=Datos!$B$163),Datos!$E$169,IF(AND(O41=Datos!$B$158,P41=Datos!$B$164),Datos!$F$169,IF(AND(O41=Datos!$B$158,P41=Datos!$B$165),Datos!$G$169,IF(AND(O41=Datos!$B$159,P41=Datos!$B$162),"N/A",IF(AND(O41=Datos!$B$159,P41=Datos!$B$163),"N/A",IF(AND(O41=Datos!$B$159,P41=Datos!$B$164),"N/A",IF(AND(O41=Datos!$B$159,P41=Datos!$B$165),"N/A","-"))))))))))))))))</f>
        <v>-</v>
      </c>
      <c r="R41" s="82"/>
      <c r="S41" s="89" t="str">
        <f>(IF(AND(Q41=Datos!$D$167,R41=Datos!$B$171),Datos!$D$176,IF(AND(Q41=Datos!$D$168,R41=Datos!$B$171),Datos!$D$176,IF(AND(Q41=Datos!$D$169,R41=Datos!$B$171),Datos!$F$176,IF(AND(Q41=Datos!$E$167,R41=Datos!$B$171),Datos!$D$176,IF(AND(Q41=Datos!$E$168,R41=Datos!$B$171),Datos!$E$176,IF(AND(Q41=Datos!$E$169,R41=Datos!$B$171),Datos!$F$176,IF(AND(Q41=Datos!$F$167,R41=Datos!$B$171),Datos!$E$176,IF(AND(Q41=Datos!$F$168,R41=Datos!$B$171),Datos!$E$176,IF(AND(Q41=Datos!$F$169,R41=Datos!$B$171),Datos!$G$176,IF(AND(Q41=Datos!$G$167,R41=Datos!$B$171),Datos!$E$176,IF(AND(Q41=Datos!$G$168,R41=Datos!$B$171),Datos!$F$176,IF(AND(Q41=Datos!$G$169,R41=Datos!$B$171),Datos!$G$176,IF(AND(Q41=Datos!$D$167,R41=Datos!$B$172),Datos!$D$178,IF(AND(Q41=Datos!$D$168,R41=Datos!$B$172),Datos!$D$178,IF(AND(Q41=Datos!$D$169,R41=Datos!$B$172),Datos!$F$178,IF(AND(Q41=Datos!$E$167,R41=Datos!$B$172),Datos!$D$178,IF(AND(Q41=Datos!$E$168,R41=Datos!$B$172),Datos!$E$178,IF(AND(Q41=Datos!$E$169,R41=Datos!$B$172),Datos!$F$178,IF(AND(Q41=Datos!$F$167,R41=Datos!$B$172),Datos!$E$178,IF(AND(Q41=Datos!$F$168,R41=Datos!$B$172),Datos!$E$178,IF(AND(Q41=Datos!$F$169,R41=Datos!$B$172),Datos!$G$178,IF(AND(Q41=Datos!$G$167,R41=Datos!$B$172),Datos!$E$178,IF(AND(Q41=Datos!$G$168,R41=Datos!$B$172),Datos!$F$178,IF(AND(Q41=Datos!$G$169,R41=Datos!$B$172),Datos!$G$179,IF(AND(Q41=Datos!$D$167,R41=Datos!$B$173),Datos!$D$180,IF(AND(Q41=Datos!$D$168,R41=Datos!$B$173),Datos!$D$180,IF(AND(Q41=Datos!$D$169,R41=Datos!$B$173),Datos!$F$180,IF(AND(Q41=Datos!$E$167,R41=Datos!$B$173),Datos!$D$180,IF(AND(Q41=Datos!$E$168,R41=Datos!$B$173),Datos!$E$180,IF(AND(Q41=Datos!$E$169,R41=Datos!$B$173),Datos!$F$180,IF(AND(Q41=Datos!$F$167,R41=Datos!$B$173),Datos!$E$180,IF(AND(Q41=Datos!$F$168,R41=Datos!$B$173),Datos!$E$180,IF(AND(Q41=Datos!$F$169,R41=Datos!$B$173),Datos!$G$180,IF(AND(Q41=Datos!$G$167,R41=Datos!$B$173),Datos!$E$180,IF(AND(Q41=Datos!$G$168,R41=Datos!$B$173),Datos!$F$180,IF(AND(Q41=Datos!$G$169,R41=Datos!$B$173),Datos!$G$180,IF(AND(Q41=Datos!$D$167,R41=Datos!$B$174),Datos!$D$182,IF(AND(Q41=Datos!$D$168,R41=Datos!$B$174),Datos!$D$182,IF(AND(Q41=Datos!$D$169,R41=Datos!$B$174),Datos!$F$182,IF(AND(Q41=Datos!$E$167,R41=Datos!$B$174),Datos!$D$182,IF(AND(Q41=Datos!$E$168,R41=Datos!$B$174),Datos!$E$182,IF(AND(Q41=Datos!$E$169,R41=Datos!$B$174),Datos!$F$182,IF(AND(Q41=Datos!$F$167,R41=Datos!$B$174),Datos!$E$182,IF(AND(Q41=Datos!$F$168,R41=Datos!$B$174),Datos!$E$182,IF(AND(Q41=Datos!$F$169,R41=Datos!$B$174),Datos!$G$182,IF(AND(Q41=Datos!$G$167,R41=Datos!$B$174),Datos!$E$183,IF(AND(Q41=Datos!$G$168,R41=Datos!$B$174),Datos!$F$182,IF(AND(Q41=Datos!$G$169,R41=Datos!$B$174),Datos!$G$183,IF(O41=Datos!$B$159,Datos!$G$183,"-"))))))))))))))))))))))))))))))))))))))))))))))))))</f>
        <v>-</v>
      </c>
      <c r="T41" s="89" t="str">
        <f t="shared" si="0"/>
        <v>-</v>
      </c>
      <c r="U41" s="84"/>
      <c r="V41" s="84"/>
      <c r="W41" s="84"/>
      <c r="X41" s="84"/>
      <c r="Y41" s="84"/>
      <c r="Z41" s="84"/>
      <c r="AA41" s="84"/>
      <c r="AB41" s="85"/>
    </row>
    <row r="42" spans="2:28" s="90" customFormat="1" ht="97.5" customHeight="1" thickBot="1" x14ac:dyDescent="0.3">
      <c r="B42" s="171"/>
      <c r="C42" s="172"/>
      <c r="D42" s="89" t="str">
        <f>IF(B42="","-",VLOOKUP(B42,Datos!$B$3:$C$25,2,FALSE))</f>
        <v>-</v>
      </c>
      <c r="E42" s="82"/>
      <c r="F42" s="82"/>
      <c r="G42" s="82"/>
      <c r="H42" s="82"/>
      <c r="I42" s="82"/>
      <c r="J42" s="82"/>
      <c r="K42" s="84"/>
      <c r="L42" s="84"/>
      <c r="M42" s="84"/>
      <c r="N42" s="84"/>
      <c r="O42" s="82"/>
      <c r="P42" s="82"/>
      <c r="Q42" s="89" t="str">
        <f>IF(AND(O42=Datos!$B$156,P42=Datos!$B$162),Datos!$D$167,IF(AND(O42=Datos!$B$156,P42=Datos!$B$163),Datos!$E$167,IF(AND(O42=Datos!$B$156,P42=Datos!$B$164),Datos!$F$167,IF(AND(O42=Datos!$B$156,P42=Datos!$B$165),Datos!$G$167,IF(AND(O42=Datos!$B$157,P42=Datos!$B$162),Datos!$D$168,IF(AND(O42=Datos!$B$157,P42=Datos!$B$163),Datos!$E$168,IF(AND(O42=Datos!$B$157,P42=Datos!$B$164),Datos!$F$168,IF(AND(O42=Datos!$B$157,P42=Datos!$B$165),Datos!$G$168,IF(AND(O42=Datos!$B$158,P42=Datos!$B$162),Datos!$D$169,IF(AND(O42=Datos!$B$158,P42=Datos!$B$163),Datos!$E$169,IF(AND(O42=Datos!$B$158,P42=Datos!$B$164),Datos!$F$169,IF(AND(O42=Datos!$B$158,P42=Datos!$B$165),Datos!$G$169,IF(AND(O42=Datos!$B$159,P42=Datos!$B$162),"N/A",IF(AND(O42=Datos!$B$159,P42=Datos!$B$163),"N/A",IF(AND(O42=Datos!$B$159,P42=Datos!$B$164),"N/A",IF(AND(O42=Datos!$B$159,P42=Datos!$B$165),"N/A","-"))))))))))))))))</f>
        <v>-</v>
      </c>
      <c r="R42" s="82"/>
      <c r="S42" s="89" t="str">
        <f>(IF(AND(Q42=Datos!$D$167,R42=Datos!$B$171),Datos!$D$176,IF(AND(Q42=Datos!$D$168,R42=Datos!$B$171),Datos!$D$176,IF(AND(Q42=Datos!$D$169,R42=Datos!$B$171),Datos!$F$176,IF(AND(Q42=Datos!$E$167,R42=Datos!$B$171),Datos!$D$176,IF(AND(Q42=Datos!$E$168,R42=Datos!$B$171),Datos!$E$176,IF(AND(Q42=Datos!$E$169,R42=Datos!$B$171),Datos!$F$176,IF(AND(Q42=Datos!$F$167,R42=Datos!$B$171),Datos!$E$176,IF(AND(Q42=Datos!$F$168,R42=Datos!$B$171),Datos!$E$176,IF(AND(Q42=Datos!$F$169,R42=Datos!$B$171),Datos!$G$176,IF(AND(Q42=Datos!$G$167,R42=Datos!$B$171),Datos!$E$176,IF(AND(Q42=Datos!$G$168,R42=Datos!$B$171),Datos!$F$176,IF(AND(Q42=Datos!$G$169,R42=Datos!$B$171),Datos!$G$176,IF(AND(Q42=Datos!$D$167,R42=Datos!$B$172),Datos!$D$178,IF(AND(Q42=Datos!$D$168,R42=Datos!$B$172),Datos!$D$178,IF(AND(Q42=Datos!$D$169,R42=Datos!$B$172),Datos!$F$178,IF(AND(Q42=Datos!$E$167,R42=Datos!$B$172),Datos!$D$178,IF(AND(Q42=Datos!$E$168,R42=Datos!$B$172),Datos!$E$178,IF(AND(Q42=Datos!$E$169,R42=Datos!$B$172),Datos!$F$178,IF(AND(Q42=Datos!$F$167,R42=Datos!$B$172),Datos!$E$178,IF(AND(Q42=Datos!$F$168,R42=Datos!$B$172),Datos!$E$178,IF(AND(Q42=Datos!$F$169,R42=Datos!$B$172),Datos!$G$178,IF(AND(Q42=Datos!$G$167,R42=Datos!$B$172),Datos!$E$178,IF(AND(Q42=Datos!$G$168,R42=Datos!$B$172),Datos!$F$178,IF(AND(Q42=Datos!$G$169,R42=Datos!$B$172),Datos!$G$179,IF(AND(Q42=Datos!$D$167,R42=Datos!$B$173),Datos!$D$180,IF(AND(Q42=Datos!$D$168,R42=Datos!$B$173),Datos!$D$180,IF(AND(Q42=Datos!$D$169,R42=Datos!$B$173),Datos!$F$180,IF(AND(Q42=Datos!$E$167,R42=Datos!$B$173),Datos!$D$180,IF(AND(Q42=Datos!$E$168,R42=Datos!$B$173),Datos!$E$180,IF(AND(Q42=Datos!$E$169,R42=Datos!$B$173),Datos!$F$180,IF(AND(Q42=Datos!$F$167,R42=Datos!$B$173),Datos!$E$180,IF(AND(Q42=Datos!$F$168,R42=Datos!$B$173),Datos!$E$180,IF(AND(Q42=Datos!$F$169,R42=Datos!$B$173),Datos!$G$180,IF(AND(Q42=Datos!$G$167,R42=Datos!$B$173),Datos!$E$180,IF(AND(Q42=Datos!$G$168,R42=Datos!$B$173),Datos!$F$180,IF(AND(Q42=Datos!$G$169,R42=Datos!$B$173),Datos!$G$180,IF(AND(Q42=Datos!$D$167,R42=Datos!$B$174),Datos!$D$182,IF(AND(Q42=Datos!$D$168,R42=Datos!$B$174),Datos!$D$182,IF(AND(Q42=Datos!$D$169,R42=Datos!$B$174),Datos!$F$182,IF(AND(Q42=Datos!$E$167,R42=Datos!$B$174),Datos!$D$182,IF(AND(Q42=Datos!$E$168,R42=Datos!$B$174),Datos!$E$182,IF(AND(Q42=Datos!$E$169,R42=Datos!$B$174),Datos!$F$182,IF(AND(Q42=Datos!$F$167,R42=Datos!$B$174),Datos!$E$182,IF(AND(Q42=Datos!$F$168,R42=Datos!$B$174),Datos!$E$182,IF(AND(Q42=Datos!$F$169,R42=Datos!$B$174),Datos!$G$182,IF(AND(Q42=Datos!$G$167,R42=Datos!$B$174),Datos!$E$183,IF(AND(Q42=Datos!$G$168,R42=Datos!$B$174),Datos!$F$182,IF(AND(Q42=Datos!$G$169,R42=Datos!$B$174),Datos!$G$183,IF(O42=Datos!$B$159,Datos!$G$183,"-"))))))))))))))))))))))))))))))))))))))))))))))))))</f>
        <v>-</v>
      </c>
      <c r="T42" s="89" t="str">
        <f t="shared" si="0"/>
        <v>-</v>
      </c>
      <c r="U42" s="84"/>
      <c r="V42" s="84"/>
      <c r="W42" s="84"/>
      <c r="X42" s="84"/>
      <c r="Y42" s="84"/>
      <c r="Z42" s="84"/>
      <c r="AA42" s="84"/>
      <c r="AB42" s="85"/>
    </row>
    <row r="43" spans="2:28" s="90" customFormat="1" ht="97.5" customHeight="1" thickBot="1" x14ac:dyDescent="0.3">
      <c r="B43" s="171"/>
      <c r="C43" s="172"/>
      <c r="D43" s="89" t="str">
        <f>IF(B43="","-",VLOOKUP(B43,Datos!$B$3:$C$25,2,FALSE))</f>
        <v>-</v>
      </c>
      <c r="E43" s="82"/>
      <c r="F43" s="82"/>
      <c r="G43" s="82"/>
      <c r="H43" s="82"/>
      <c r="I43" s="82"/>
      <c r="J43" s="82"/>
      <c r="K43" s="84"/>
      <c r="L43" s="84"/>
      <c r="M43" s="84"/>
      <c r="N43" s="84"/>
      <c r="O43" s="82"/>
      <c r="P43" s="82"/>
      <c r="Q43" s="89" t="str">
        <f>IF(AND(O43=Datos!$B$156,P43=Datos!$B$162),Datos!$D$167,IF(AND(O43=Datos!$B$156,P43=Datos!$B$163),Datos!$E$167,IF(AND(O43=Datos!$B$156,P43=Datos!$B$164),Datos!$F$167,IF(AND(O43=Datos!$B$156,P43=Datos!$B$165),Datos!$G$167,IF(AND(O43=Datos!$B$157,P43=Datos!$B$162),Datos!$D$168,IF(AND(O43=Datos!$B$157,P43=Datos!$B$163),Datos!$E$168,IF(AND(O43=Datos!$B$157,P43=Datos!$B$164),Datos!$F$168,IF(AND(O43=Datos!$B$157,P43=Datos!$B$165),Datos!$G$168,IF(AND(O43=Datos!$B$158,P43=Datos!$B$162),Datos!$D$169,IF(AND(O43=Datos!$B$158,P43=Datos!$B$163),Datos!$E$169,IF(AND(O43=Datos!$B$158,P43=Datos!$B$164),Datos!$F$169,IF(AND(O43=Datos!$B$158,P43=Datos!$B$165),Datos!$G$169,IF(AND(O43=Datos!$B$159,P43=Datos!$B$162),"N/A",IF(AND(O43=Datos!$B$159,P43=Datos!$B$163),"N/A",IF(AND(O43=Datos!$B$159,P43=Datos!$B$164),"N/A",IF(AND(O43=Datos!$B$159,P43=Datos!$B$165),"N/A","-"))))))))))))))))</f>
        <v>-</v>
      </c>
      <c r="R43" s="82"/>
      <c r="S43" s="89" t="str">
        <f>(IF(AND(Q43=Datos!$D$167,R43=Datos!$B$171),Datos!$D$176,IF(AND(Q43=Datos!$D$168,R43=Datos!$B$171),Datos!$D$176,IF(AND(Q43=Datos!$D$169,R43=Datos!$B$171),Datos!$F$176,IF(AND(Q43=Datos!$E$167,R43=Datos!$B$171),Datos!$D$176,IF(AND(Q43=Datos!$E$168,R43=Datos!$B$171),Datos!$E$176,IF(AND(Q43=Datos!$E$169,R43=Datos!$B$171),Datos!$F$176,IF(AND(Q43=Datos!$F$167,R43=Datos!$B$171),Datos!$E$176,IF(AND(Q43=Datos!$F$168,R43=Datos!$B$171),Datos!$E$176,IF(AND(Q43=Datos!$F$169,R43=Datos!$B$171),Datos!$G$176,IF(AND(Q43=Datos!$G$167,R43=Datos!$B$171),Datos!$E$176,IF(AND(Q43=Datos!$G$168,R43=Datos!$B$171),Datos!$F$176,IF(AND(Q43=Datos!$G$169,R43=Datos!$B$171),Datos!$G$176,IF(AND(Q43=Datos!$D$167,R43=Datos!$B$172),Datos!$D$178,IF(AND(Q43=Datos!$D$168,R43=Datos!$B$172),Datos!$D$178,IF(AND(Q43=Datos!$D$169,R43=Datos!$B$172),Datos!$F$178,IF(AND(Q43=Datos!$E$167,R43=Datos!$B$172),Datos!$D$178,IF(AND(Q43=Datos!$E$168,R43=Datos!$B$172),Datos!$E$178,IF(AND(Q43=Datos!$E$169,R43=Datos!$B$172),Datos!$F$178,IF(AND(Q43=Datos!$F$167,R43=Datos!$B$172),Datos!$E$178,IF(AND(Q43=Datos!$F$168,R43=Datos!$B$172),Datos!$E$178,IF(AND(Q43=Datos!$F$169,R43=Datos!$B$172),Datos!$G$178,IF(AND(Q43=Datos!$G$167,R43=Datos!$B$172),Datos!$E$178,IF(AND(Q43=Datos!$G$168,R43=Datos!$B$172),Datos!$F$178,IF(AND(Q43=Datos!$G$169,R43=Datos!$B$172),Datos!$G$179,IF(AND(Q43=Datos!$D$167,R43=Datos!$B$173),Datos!$D$180,IF(AND(Q43=Datos!$D$168,R43=Datos!$B$173),Datos!$D$180,IF(AND(Q43=Datos!$D$169,R43=Datos!$B$173),Datos!$F$180,IF(AND(Q43=Datos!$E$167,R43=Datos!$B$173),Datos!$D$180,IF(AND(Q43=Datos!$E$168,R43=Datos!$B$173),Datos!$E$180,IF(AND(Q43=Datos!$E$169,R43=Datos!$B$173),Datos!$F$180,IF(AND(Q43=Datos!$F$167,R43=Datos!$B$173),Datos!$E$180,IF(AND(Q43=Datos!$F$168,R43=Datos!$B$173),Datos!$E$180,IF(AND(Q43=Datos!$F$169,R43=Datos!$B$173),Datos!$G$180,IF(AND(Q43=Datos!$G$167,R43=Datos!$B$173),Datos!$E$180,IF(AND(Q43=Datos!$G$168,R43=Datos!$B$173),Datos!$F$180,IF(AND(Q43=Datos!$G$169,R43=Datos!$B$173),Datos!$G$180,IF(AND(Q43=Datos!$D$167,R43=Datos!$B$174),Datos!$D$182,IF(AND(Q43=Datos!$D$168,R43=Datos!$B$174),Datos!$D$182,IF(AND(Q43=Datos!$D$169,R43=Datos!$B$174),Datos!$F$182,IF(AND(Q43=Datos!$E$167,R43=Datos!$B$174),Datos!$D$182,IF(AND(Q43=Datos!$E$168,R43=Datos!$B$174),Datos!$E$182,IF(AND(Q43=Datos!$E$169,R43=Datos!$B$174),Datos!$F$182,IF(AND(Q43=Datos!$F$167,R43=Datos!$B$174),Datos!$E$182,IF(AND(Q43=Datos!$F$168,R43=Datos!$B$174),Datos!$E$182,IF(AND(Q43=Datos!$F$169,R43=Datos!$B$174),Datos!$G$182,IF(AND(Q43=Datos!$G$167,R43=Datos!$B$174),Datos!$E$183,IF(AND(Q43=Datos!$G$168,R43=Datos!$B$174),Datos!$F$182,IF(AND(Q43=Datos!$G$169,R43=Datos!$B$174),Datos!$G$183,IF(O43=Datos!$B$159,Datos!$G$183,"-"))))))))))))))))))))))))))))))))))))))))))))))))))</f>
        <v>-</v>
      </c>
      <c r="T43" s="89" t="str">
        <f t="shared" si="0"/>
        <v>-</v>
      </c>
      <c r="U43" s="84"/>
      <c r="V43" s="84"/>
      <c r="W43" s="84"/>
      <c r="X43" s="84"/>
      <c r="Y43" s="84"/>
      <c r="Z43" s="84"/>
      <c r="AA43" s="84"/>
      <c r="AB43" s="85"/>
    </row>
    <row r="44" spans="2:28" s="90" customFormat="1" ht="97.5" customHeight="1" thickBot="1" x14ac:dyDescent="0.3">
      <c r="B44" s="171"/>
      <c r="C44" s="172"/>
      <c r="D44" s="89" t="str">
        <f>IF(B44="","-",VLOOKUP(B44,Datos!$B$3:$C$25,2,FALSE))</f>
        <v>-</v>
      </c>
      <c r="E44" s="82"/>
      <c r="F44" s="82"/>
      <c r="G44" s="82"/>
      <c r="H44" s="82"/>
      <c r="I44" s="82"/>
      <c r="J44" s="82"/>
      <c r="K44" s="84"/>
      <c r="L44" s="84"/>
      <c r="M44" s="84"/>
      <c r="N44" s="84"/>
      <c r="O44" s="82"/>
      <c r="P44" s="82"/>
      <c r="Q44" s="89" t="str">
        <f>IF(AND(O44=Datos!$B$156,P44=Datos!$B$162),Datos!$D$167,IF(AND(O44=Datos!$B$156,P44=Datos!$B$163),Datos!$E$167,IF(AND(O44=Datos!$B$156,P44=Datos!$B$164),Datos!$F$167,IF(AND(O44=Datos!$B$156,P44=Datos!$B$165),Datos!$G$167,IF(AND(O44=Datos!$B$157,P44=Datos!$B$162),Datos!$D$168,IF(AND(O44=Datos!$B$157,P44=Datos!$B$163),Datos!$E$168,IF(AND(O44=Datos!$B$157,P44=Datos!$B$164),Datos!$F$168,IF(AND(O44=Datos!$B$157,P44=Datos!$B$165),Datos!$G$168,IF(AND(O44=Datos!$B$158,P44=Datos!$B$162),Datos!$D$169,IF(AND(O44=Datos!$B$158,P44=Datos!$B$163),Datos!$E$169,IF(AND(O44=Datos!$B$158,P44=Datos!$B$164),Datos!$F$169,IF(AND(O44=Datos!$B$158,P44=Datos!$B$165),Datos!$G$169,IF(AND(O44=Datos!$B$159,P44=Datos!$B$162),"N/A",IF(AND(O44=Datos!$B$159,P44=Datos!$B$163),"N/A",IF(AND(O44=Datos!$B$159,P44=Datos!$B$164),"N/A",IF(AND(O44=Datos!$B$159,P44=Datos!$B$165),"N/A","-"))))))))))))))))</f>
        <v>-</v>
      </c>
      <c r="R44" s="82"/>
      <c r="S44" s="89" t="str">
        <f>(IF(AND(Q44=Datos!$D$167,R44=Datos!$B$171),Datos!$D$176,IF(AND(Q44=Datos!$D$168,R44=Datos!$B$171),Datos!$D$176,IF(AND(Q44=Datos!$D$169,R44=Datos!$B$171),Datos!$F$176,IF(AND(Q44=Datos!$E$167,R44=Datos!$B$171),Datos!$D$176,IF(AND(Q44=Datos!$E$168,R44=Datos!$B$171),Datos!$E$176,IF(AND(Q44=Datos!$E$169,R44=Datos!$B$171),Datos!$F$176,IF(AND(Q44=Datos!$F$167,R44=Datos!$B$171),Datos!$E$176,IF(AND(Q44=Datos!$F$168,R44=Datos!$B$171),Datos!$E$176,IF(AND(Q44=Datos!$F$169,R44=Datos!$B$171),Datos!$G$176,IF(AND(Q44=Datos!$G$167,R44=Datos!$B$171),Datos!$E$176,IF(AND(Q44=Datos!$G$168,R44=Datos!$B$171),Datos!$F$176,IF(AND(Q44=Datos!$G$169,R44=Datos!$B$171),Datos!$G$176,IF(AND(Q44=Datos!$D$167,R44=Datos!$B$172),Datos!$D$178,IF(AND(Q44=Datos!$D$168,R44=Datos!$B$172),Datos!$D$178,IF(AND(Q44=Datos!$D$169,R44=Datos!$B$172),Datos!$F$178,IF(AND(Q44=Datos!$E$167,R44=Datos!$B$172),Datos!$D$178,IF(AND(Q44=Datos!$E$168,R44=Datos!$B$172),Datos!$E$178,IF(AND(Q44=Datos!$E$169,R44=Datos!$B$172),Datos!$F$178,IF(AND(Q44=Datos!$F$167,R44=Datos!$B$172),Datos!$E$178,IF(AND(Q44=Datos!$F$168,R44=Datos!$B$172),Datos!$E$178,IF(AND(Q44=Datos!$F$169,R44=Datos!$B$172),Datos!$G$178,IF(AND(Q44=Datos!$G$167,R44=Datos!$B$172),Datos!$E$178,IF(AND(Q44=Datos!$G$168,R44=Datos!$B$172),Datos!$F$178,IF(AND(Q44=Datos!$G$169,R44=Datos!$B$172),Datos!$G$179,IF(AND(Q44=Datos!$D$167,R44=Datos!$B$173),Datos!$D$180,IF(AND(Q44=Datos!$D$168,R44=Datos!$B$173),Datos!$D$180,IF(AND(Q44=Datos!$D$169,R44=Datos!$B$173),Datos!$F$180,IF(AND(Q44=Datos!$E$167,R44=Datos!$B$173),Datos!$D$180,IF(AND(Q44=Datos!$E$168,R44=Datos!$B$173),Datos!$E$180,IF(AND(Q44=Datos!$E$169,R44=Datos!$B$173),Datos!$F$180,IF(AND(Q44=Datos!$F$167,R44=Datos!$B$173),Datos!$E$180,IF(AND(Q44=Datos!$F$168,R44=Datos!$B$173),Datos!$E$180,IF(AND(Q44=Datos!$F$169,R44=Datos!$B$173),Datos!$G$180,IF(AND(Q44=Datos!$G$167,R44=Datos!$B$173),Datos!$E$180,IF(AND(Q44=Datos!$G$168,R44=Datos!$B$173),Datos!$F$180,IF(AND(Q44=Datos!$G$169,R44=Datos!$B$173),Datos!$G$180,IF(AND(Q44=Datos!$D$167,R44=Datos!$B$174),Datos!$D$182,IF(AND(Q44=Datos!$D$168,R44=Datos!$B$174),Datos!$D$182,IF(AND(Q44=Datos!$D$169,R44=Datos!$B$174),Datos!$F$182,IF(AND(Q44=Datos!$E$167,R44=Datos!$B$174),Datos!$D$182,IF(AND(Q44=Datos!$E$168,R44=Datos!$B$174),Datos!$E$182,IF(AND(Q44=Datos!$E$169,R44=Datos!$B$174),Datos!$F$182,IF(AND(Q44=Datos!$F$167,R44=Datos!$B$174),Datos!$E$182,IF(AND(Q44=Datos!$F$168,R44=Datos!$B$174),Datos!$E$182,IF(AND(Q44=Datos!$F$169,R44=Datos!$B$174),Datos!$G$182,IF(AND(Q44=Datos!$G$167,R44=Datos!$B$174),Datos!$E$183,IF(AND(Q44=Datos!$G$168,R44=Datos!$B$174),Datos!$F$182,IF(AND(Q44=Datos!$G$169,R44=Datos!$B$174),Datos!$G$183,IF(O44=Datos!$B$159,Datos!$G$183,"-"))))))))))))))))))))))))))))))))))))))))))))))))))</f>
        <v>-</v>
      </c>
      <c r="T44" s="89" t="str">
        <f t="shared" si="0"/>
        <v>-</v>
      </c>
      <c r="U44" s="84"/>
      <c r="V44" s="84"/>
      <c r="W44" s="84"/>
      <c r="X44" s="84"/>
      <c r="Y44" s="84"/>
      <c r="Z44" s="84"/>
      <c r="AA44" s="84"/>
      <c r="AB44" s="85"/>
    </row>
    <row r="45" spans="2:28" s="90" customFormat="1" ht="97.5" customHeight="1" thickBot="1" x14ac:dyDescent="0.3">
      <c r="B45" s="171"/>
      <c r="C45" s="172"/>
      <c r="D45" s="89" t="str">
        <f>IF(B45="","-",VLOOKUP(B45,Datos!$B$3:$C$25,2,FALSE))</f>
        <v>-</v>
      </c>
      <c r="E45" s="82"/>
      <c r="F45" s="82"/>
      <c r="G45" s="82"/>
      <c r="H45" s="82"/>
      <c r="I45" s="82"/>
      <c r="J45" s="82"/>
      <c r="K45" s="84"/>
      <c r="L45" s="84"/>
      <c r="M45" s="84"/>
      <c r="N45" s="84"/>
      <c r="O45" s="82"/>
      <c r="P45" s="82"/>
      <c r="Q45" s="89" t="str">
        <f>IF(AND(O45=Datos!$B$156,P45=Datos!$B$162),Datos!$D$167,IF(AND(O45=Datos!$B$156,P45=Datos!$B$163),Datos!$E$167,IF(AND(O45=Datos!$B$156,P45=Datos!$B$164),Datos!$F$167,IF(AND(O45=Datos!$B$156,P45=Datos!$B$165),Datos!$G$167,IF(AND(O45=Datos!$B$157,P45=Datos!$B$162),Datos!$D$168,IF(AND(O45=Datos!$B$157,P45=Datos!$B$163),Datos!$E$168,IF(AND(O45=Datos!$B$157,P45=Datos!$B$164),Datos!$F$168,IF(AND(O45=Datos!$B$157,P45=Datos!$B$165),Datos!$G$168,IF(AND(O45=Datos!$B$158,P45=Datos!$B$162),Datos!$D$169,IF(AND(O45=Datos!$B$158,P45=Datos!$B$163),Datos!$E$169,IF(AND(O45=Datos!$B$158,P45=Datos!$B$164),Datos!$F$169,IF(AND(O45=Datos!$B$158,P45=Datos!$B$165),Datos!$G$169,IF(AND(O45=Datos!$B$159,P45=Datos!$B$162),"N/A",IF(AND(O45=Datos!$B$159,P45=Datos!$B$163),"N/A",IF(AND(O45=Datos!$B$159,P45=Datos!$B$164),"N/A",IF(AND(O45=Datos!$B$159,P45=Datos!$B$165),"N/A","-"))))))))))))))))</f>
        <v>-</v>
      </c>
      <c r="R45" s="82"/>
      <c r="S45" s="89" t="str">
        <f>(IF(AND(Q45=Datos!$D$167,R45=Datos!$B$171),Datos!$D$176,IF(AND(Q45=Datos!$D$168,R45=Datos!$B$171),Datos!$D$176,IF(AND(Q45=Datos!$D$169,R45=Datos!$B$171),Datos!$F$176,IF(AND(Q45=Datos!$E$167,R45=Datos!$B$171),Datos!$D$176,IF(AND(Q45=Datos!$E$168,R45=Datos!$B$171),Datos!$E$176,IF(AND(Q45=Datos!$E$169,R45=Datos!$B$171),Datos!$F$176,IF(AND(Q45=Datos!$F$167,R45=Datos!$B$171),Datos!$E$176,IF(AND(Q45=Datos!$F$168,R45=Datos!$B$171),Datos!$E$176,IF(AND(Q45=Datos!$F$169,R45=Datos!$B$171),Datos!$G$176,IF(AND(Q45=Datos!$G$167,R45=Datos!$B$171),Datos!$E$176,IF(AND(Q45=Datos!$G$168,R45=Datos!$B$171),Datos!$F$176,IF(AND(Q45=Datos!$G$169,R45=Datos!$B$171),Datos!$G$176,IF(AND(Q45=Datos!$D$167,R45=Datos!$B$172),Datos!$D$178,IF(AND(Q45=Datos!$D$168,R45=Datos!$B$172),Datos!$D$178,IF(AND(Q45=Datos!$D$169,R45=Datos!$B$172),Datos!$F$178,IF(AND(Q45=Datos!$E$167,R45=Datos!$B$172),Datos!$D$178,IF(AND(Q45=Datos!$E$168,R45=Datos!$B$172),Datos!$E$178,IF(AND(Q45=Datos!$E$169,R45=Datos!$B$172),Datos!$F$178,IF(AND(Q45=Datos!$F$167,R45=Datos!$B$172),Datos!$E$178,IF(AND(Q45=Datos!$F$168,R45=Datos!$B$172),Datos!$E$178,IF(AND(Q45=Datos!$F$169,R45=Datos!$B$172),Datos!$G$178,IF(AND(Q45=Datos!$G$167,R45=Datos!$B$172),Datos!$E$178,IF(AND(Q45=Datos!$G$168,R45=Datos!$B$172),Datos!$F$178,IF(AND(Q45=Datos!$G$169,R45=Datos!$B$172),Datos!$G$179,IF(AND(Q45=Datos!$D$167,R45=Datos!$B$173),Datos!$D$180,IF(AND(Q45=Datos!$D$168,R45=Datos!$B$173),Datos!$D$180,IF(AND(Q45=Datos!$D$169,R45=Datos!$B$173),Datos!$F$180,IF(AND(Q45=Datos!$E$167,R45=Datos!$B$173),Datos!$D$180,IF(AND(Q45=Datos!$E$168,R45=Datos!$B$173),Datos!$E$180,IF(AND(Q45=Datos!$E$169,R45=Datos!$B$173),Datos!$F$180,IF(AND(Q45=Datos!$F$167,R45=Datos!$B$173),Datos!$E$180,IF(AND(Q45=Datos!$F$168,R45=Datos!$B$173),Datos!$E$180,IF(AND(Q45=Datos!$F$169,R45=Datos!$B$173),Datos!$G$180,IF(AND(Q45=Datos!$G$167,R45=Datos!$B$173),Datos!$E$180,IF(AND(Q45=Datos!$G$168,R45=Datos!$B$173),Datos!$F$180,IF(AND(Q45=Datos!$G$169,R45=Datos!$B$173),Datos!$G$180,IF(AND(Q45=Datos!$D$167,R45=Datos!$B$174),Datos!$D$182,IF(AND(Q45=Datos!$D$168,R45=Datos!$B$174),Datos!$D$182,IF(AND(Q45=Datos!$D$169,R45=Datos!$B$174),Datos!$F$182,IF(AND(Q45=Datos!$E$167,R45=Datos!$B$174),Datos!$D$182,IF(AND(Q45=Datos!$E$168,R45=Datos!$B$174),Datos!$E$182,IF(AND(Q45=Datos!$E$169,R45=Datos!$B$174),Datos!$F$182,IF(AND(Q45=Datos!$F$167,R45=Datos!$B$174),Datos!$E$182,IF(AND(Q45=Datos!$F$168,R45=Datos!$B$174),Datos!$E$182,IF(AND(Q45=Datos!$F$169,R45=Datos!$B$174),Datos!$G$182,IF(AND(Q45=Datos!$G$167,R45=Datos!$B$174),Datos!$E$183,IF(AND(Q45=Datos!$G$168,R45=Datos!$B$174),Datos!$F$182,IF(AND(Q45=Datos!$G$169,R45=Datos!$B$174),Datos!$G$183,IF(O45=Datos!$B$159,Datos!$G$183,"-"))))))))))))))))))))))))))))))))))))))))))))))))))</f>
        <v>-</v>
      </c>
      <c r="T45" s="89" t="str">
        <f t="shared" si="0"/>
        <v>-</v>
      </c>
      <c r="U45" s="84"/>
      <c r="V45" s="84"/>
      <c r="W45" s="84"/>
      <c r="X45" s="84"/>
      <c r="Y45" s="84"/>
      <c r="Z45" s="84"/>
      <c r="AA45" s="84"/>
      <c r="AB45" s="85"/>
    </row>
    <row r="46" spans="2:28" s="90" customFormat="1" ht="97.5" customHeight="1" thickBot="1" x14ac:dyDescent="0.3">
      <c r="B46" s="171"/>
      <c r="C46" s="172"/>
      <c r="D46" s="89" t="str">
        <f>IF(B46="","-",VLOOKUP(B46,Datos!$B$3:$C$25,2,FALSE))</f>
        <v>-</v>
      </c>
      <c r="E46" s="82"/>
      <c r="F46" s="82"/>
      <c r="G46" s="82"/>
      <c r="H46" s="82"/>
      <c r="I46" s="82"/>
      <c r="J46" s="82"/>
      <c r="K46" s="84"/>
      <c r="L46" s="84"/>
      <c r="M46" s="84"/>
      <c r="N46" s="84"/>
      <c r="O46" s="82"/>
      <c r="P46" s="82"/>
      <c r="Q46" s="89" t="str">
        <f>IF(AND(O46=Datos!$B$156,P46=Datos!$B$162),Datos!$D$167,IF(AND(O46=Datos!$B$156,P46=Datos!$B$163),Datos!$E$167,IF(AND(O46=Datos!$B$156,P46=Datos!$B$164),Datos!$F$167,IF(AND(O46=Datos!$B$156,P46=Datos!$B$165),Datos!$G$167,IF(AND(O46=Datos!$B$157,P46=Datos!$B$162),Datos!$D$168,IF(AND(O46=Datos!$B$157,P46=Datos!$B$163),Datos!$E$168,IF(AND(O46=Datos!$B$157,P46=Datos!$B$164),Datos!$F$168,IF(AND(O46=Datos!$B$157,P46=Datos!$B$165),Datos!$G$168,IF(AND(O46=Datos!$B$158,P46=Datos!$B$162),Datos!$D$169,IF(AND(O46=Datos!$B$158,P46=Datos!$B$163),Datos!$E$169,IF(AND(O46=Datos!$B$158,P46=Datos!$B$164),Datos!$F$169,IF(AND(O46=Datos!$B$158,P46=Datos!$B$165),Datos!$G$169,IF(AND(O46=Datos!$B$159,P46=Datos!$B$162),"N/A",IF(AND(O46=Datos!$B$159,P46=Datos!$B$163),"N/A",IF(AND(O46=Datos!$B$159,P46=Datos!$B$164),"N/A",IF(AND(O46=Datos!$B$159,P46=Datos!$B$165),"N/A","-"))))))))))))))))</f>
        <v>-</v>
      </c>
      <c r="R46" s="82"/>
      <c r="S46" s="89" t="str">
        <f>(IF(AND(Q46=Datos!$D$167,R46=Datos!$B$171),Datos!$D$176,IF(AND(Q46=Datos!$D$168,R46=Datos!$B$171),Datos!$D$176,IF(AND(Q46=Datos!$D$169,R46=Datos!$B$171),Datos!$F$176,IF(AND(Q46=Datos!$E$167,R46=Datos!$B$171),Datos!$D$176,IF(AND(Q46=Datos!$E$168,R46=Datos!$B$171),Datos!$E$176,IF(AND(Q46=Datos!$E$169,R46=Datos!$B$171),Datos!$F$176,IF(AND(Q46=Datos!$F$167,R46=Datos!$B$171),Datos!$E$176,IF(AND(Q46=Datos!$F$168,R46=Datos!$B$171),Datos!$E$176,IF(AND(Q46=Datos!$F$169,R46=Datos!$B$171),Datos!$G$176,IF(AND(Q46=Datos!$G$167,R46=Datos!$B$171),Datos!$E$176,IF(AND(Q46=Datos!$G$168,R46=Datos!$B$171),Datos!$F$176,IF(AND(Q46=Datos!$G$169,R46=Datos!$B$171),Datos!$G$176,IF(AND(Q46=Datos!$D$167,R46=Datos!$B$172),Datos!$D$178,IF(AND(Q46=Datos!$D$168,R46=Datos!$B$172),Datos!$D$178,IF(AND(Q46=Datos!$D$169,R46=Datos!$B$172),Datos!$F$178,IF(AND(Q46=Datos!$E$167,R46=Datos!$B$172),Datos!$D$178,IF(AND(Q46=Datos!$E$168,R46=Datos!$B$172),Datos!$E$178,IF(AND(Q46=Datos!$E$169,R46=Datos!$B$172),Datos!$F$178,IF(AND(Q46=Datos!$F$167,R46=Datos!$B$172),Datos!$E$178,IF(AND(Q46=Datos!$F$168,R46=Datos!$B$172),Datos!$E$178,IF(AND(Q46=Datos!$F$169,R46=Datos!$B$172),Datos!$G$178,IF(AND(Q46=Datos!$G$167,R46=Datos!$B$172),Datos!$E$178,IF(AND(Q46=Datos!$G$168,R46=Datos!$B$172),Datos!$F$178,IF(AND(Q46=Datos!$G$169,R46=Datos!$B$172),Datos!$G$179,IF(AND(Q46=Datos!$D$167,R46=Datos!$B$173),Datos!$D$180,IF(AND(Q46=Datos!$D$168,R46=Datos!$B$173),Datos!$D$180,IF(AND(Q46=Datos!$D$169,R46=Datos!$B$173),Datos!$F$180,IF(AND(Q46=Datos!$E$167,R46=Datos!$B$173),Datos!$D$180,IF(AND(Q46=Datos!$E$168,R46=Datos!$B$173),Datos!$E$180,IF(AND(Q46=Datos!$E$169,R46=Datos!$B$173),Datos!$F$180,IF(AND(Q46=Datos!$F$167,R46=Datos!$B$173),Datos!$E$180,IF(AND(Q46=Datos!$F$168,R46=Datos!$B$173),Datos!$E$180,IF(AND(Q46=Datos!$F$169,R46=Datos!$B$173),Datos!$G$180,IF(AND(Q46=Datos!$G$167,R46=Datos!$B$173),Datos!$E$180,IF(AND(Q46=Datos!$G$168,R46=Datos!$B$173),Datos!$F$180,IF(AND(Q46=Datos!$G$169,R46=Datos!$B$173),Datos!$G$180,IF(AND(Q46=Datos!$D$167,R46=Datos!$B$174),Datos!$D$182,IF(AND(Q46=Datos!$D$168,R46=Datos!$B$174),Datos!$D$182,IF(AND(Q46=Datos!$D$169,R46=Datos!$B$174),Datos!$F$182,IF(AND(Q46=Datos!$E$167,R46=Datos!$B$174),Datos!$D$182,IF(AND(Q46=Datos!$E$168,R46=Datos!$B$174),Datos!$E$182,IF(AND(Q46=Datos!$E$169,R46=Datos!$B$174),Datos!$F$182,IF(AND(Q46=Datos!$F$167,R46=Datos!$B$174),Datos!$E$182,IF(AND(Q46=Datos!$F$168,R46=Datos!$B$174),Datos!$E$182,IF(AND(Q46=Datos!$F$169,R46=Datos!$B$174),Datos!$G$182,IF(AND(Q46=Datos!$G$167,R46=Datos!$B$174),Datos!$E$183,IF(AND(Q46=Datos!$G$168,R46=Datos!$B$174),Datos!$F$182,IF(AND(Q46=Datos!$G$169,R46=Datos!$B$174),Datos!$G$183,IF(O46=Datos!$B$159,Datos!$G$183,"-"))))))))))))))))))))))))))))))))))))))))))))))))))</f>
        <v>-</v>
      </c>
      <c r="T46" s="89" t="str">
        <f t="shared" si="0"/>
        <v>-</v>
      </c>
      <c r="U46" s="84"/>
      <c r="V46" s="84"/>
      <c r="W46" s="84"/>
      <c r="X46" s="84"/>
      <c r="Y46" s="84"/>
      <c r="Z46" s="84"/>
      <c r="AA46" s="84"/>
      <c r="AB46" s="85"/>
    </row>
    <row r="47" spans="2:28" s="90" customFormat="1" ht="97.5" customHeight="1" thickBot="1" x14ac:dyDescent="0.3">
      <c r="B47" s="171"/>
      <c r="C47" s="172"/>
      <c r="D47" s="89" t="str">
        <f>IF(B47="","-",VLOOKUP(B47,Datos!$B$3:$C$25,2,FALSE))</f>
        <v>-</v>
      </c>
      <c r="E47" s="82"/>
      <c r="F47" s="82"/>
      <c r="G47" s="82"/>
      <c r="H47" s="82"/>
      <c r="I47" s="82"/>
      <c r="J47" s="82"/>
      <c r="K47" s="84"/>
      <c r="L47" s="84"/>
      <c r="M47" s="84"/>
      <c r="N47" s="84"/>
      <c r="O47" s="82"/>
      <c r="P47" s="82"/>
      <c r="Q47" s="89" t="str">
        <f>IF(AND(O47=Datos!$B$156,P47=Datos!$B$162),Datos!$D$167,IF(AND(O47=Datos!$B$156,P47=Datos!$B$163),Datos!$E$167,IF(AND(O47=Datos!$B$156,P47=Datos!$B$164),Datos!$F$167,IF(AND(O47=Datos!$B$156,P47=Datos!$B$165),Datos!$G$167,IF(AND(O47=Datos!$B$157,P47=Datos!$B$162),Datos!$D$168,IF(AND(O47=Datos!$B$157,P47=Datos!$B$163),Datos!$E$168,IF(AND(O47=Datos!$B$157,P47=Datos!$B$164),Datos!$F$168,IF(AND(O47=Datos!$B$157,P47=Datos!$B$165),Datos!$G$168,IF(AND(O47=Datos!$B$158,P47=Datos!$B$162),Datos!$D$169,IF(AND(O47=Datos!$B$158,P47=Datos!$B$163),Datos!$E$169,IF(AND(O47=Datos!$B$158,P47=Datos!$B$164),Datos!$F$169,IF(AND(O47=Datos!$B$158,P47=Datos!$B$165),Datos!$G$169,IF(AND(O47=Datos!$B$159,P47=Datos!$B$162),"N/A",IF(AND(O47=Datos!$B$159,P47=Datos!$B$163),"N/A",IF(AND(O47=Datos!$B$159,P47=Datos!$B$164),"N/A",IF(AND(O47=Datos!$B$159,P47=Datos!$B$165),"N/A","-"))))))))))))))))</f>
        <v>-</v>
      </c>
      <c r="R47" s="82"/>
      <c r="S47" s="89" t="str">
        <f>(IF(AND(Q47=Datos!$D$167,R47=Datos!$B$171),Datos!$D$176,IF(AND(Q47=Datos!$D$168,R47=Datos!$B$171),Datos!$D$176,IF(AND(Q47=Datos!$D$169,R47=Datos!$B$171),Datos!$F$176,IF(AND(Q47=Datos!$E$167,R47=Datos!$B$171),Datos!$D$176,IF(AND(Q47=Datos!$E$168,R47=Datos!$B$171),Datos!$E$176,IF(AND(Q47=Datos!$E$169,R47=Datos!$B$171),Datos!$F$176,IF(AND(Q47=Datos!$F$167,R47=Datos!$B$171),Datos!$E$176,IF(AND(Q47=Datos!$F$168,R47=Datos!$B$171),Datos!$E$176,IF(AND(Q47=Datos!$F$169,R47=Datos!$B$171),Datos!$G$176,IF(AND(Q47=Datos!$G$167,R47=Datos!$B$171),Datos!$E$176,IF(AND(Q47=Datos!$G$168,R47=Datos!$B$171),Datos!$F$176,IF(AND(Q47=Datos!$G$169,R47=Datos!$B$171),Datos!$G$176,IF(AND(Q47=Datos!$D$167,R47=Datos!$B$172),Datos!$D$178,IF(AND(Q47=Datos!$D$168,R47=Datos!$B$172),Datos!$D$178,IF(AND(Q47=Datos!$D$169,R47=Datos!$B$172),Datos!$F$178,IF(AND(Q47=Datos!$E$167,R47=Datos!$B$172),Datos!$D$178,IF(AND(Q47=Datos!$E$168,R47=Datos!$B$172),Datos!$E$178,IF(AND(Q47=Datos!$E$169,R47=Datos!$B$172),Datos!$F$178,IF(AND(Q47=Datos!$F$167,R47=Datos!$B$172),Datos!$E$178,IF(AND(Q47=Datos!$F$168,R47=Datos!$B$172),Datos!$E$178,IF(AND(Q47=Datos!$F$169,R47=Datos!$B$172),Datos!$G$178,IF(AND(Q47=Datos!$G$167,R47=Datos!$B$172),Datos!$E$178,IF(AND(Q47=Datos!$G$168,R47=Datos!$B$172),Datos!$F$178,IF(AND(Q47=Datos!$G$169,R47=Datos!$B$172),Datos!$G$179,IF(AND(Q47=Datos!$D$167,R47=Datos!$B$173),Datos!$D$180,IF(AND(Q47=Datos!$D$168,R47=Datos!$B$173),Datos!$D$180,IF(AND(Q47=Datos!$D$169,R47=Datos!$B$173),Datos!$F$180,IF(AND(Q47=Datos!$E$167,R47=Datos!$B$173),Datos!$D$180,IF(AND(Q47=Datos!$E$168,R47=Datos!$B$173),Datos!$E$180,IF(AND(Q47=Datos!$E$169,R47=Datos!$B$173),Datos!$F$180,IF(AND(Q47=Datos!$F$167,R47=Datos!$B$173),Datos!$E$180,IF(AND(Q47=Datos!$F$168,R47=Datos!$B$173),Datos!$E$180,IF(AND(Q47=Datos!$F$169,R47=Datos!$B$173),Datos!$G$180,IF(AND(Q47=Datos!$G$167,R47=Datos!$B$173),Datos!$E$180,IF(AND(Q47=Datos!$G$168,R47=Datos!$B$173),Datos!$F$180,IF(AND(Q47=Datos!$G$169,R47=Datos!$B$173),Datos!$G$180,IF(AND(Q47=Datos!$D$167,R47=Datos!$B$174),Datos!$D$182,IF(AND(Q47=Datos!$D$168,R47=Datos!$B$174),Datos!$D$182,IF(AND(Q47=Datos!$D$169,R47=Datos!$B$174),Datos!$F$182,IF(AND(Q47=Datos!$E$167,R47=Datos!$B$174),Datos!$D$182,IF(AND(Q47=Datos!$E$168,R47=Datos!$B$174),Datos!$E$182,IF(AND(Q47=Datos!$E$169,R47=Datos!$B$174),Datos!$F$182,IF(AND(Q47=Datos!$F$167,R47=Datos!$B$174),Datos!$E$182,IF(AND(Q47=Datos!$F$168,R47=Datos!$B$174),Datos!$E$182,IF(AND(Q47=Datos!$F$169,R47=Datos!$B$174),Datos!$G$182,IF(AND(Q47=Datos!$G$167,R47=Datos!$B$174),Datos!$E$183,IF(AND(Q47=Datos!$G$168,R47=Datos!$B$174),Datos!$F$182,IF(AND(Q47=Datos!$G$169,R47=Datos!$B$174),Datos!$G$183,IF(O47=Datos!$B$159,Datos!$G$183,"-"))))))))))))))))))))))))))))))))))))))))))))))))))</f>
        <v>-</v>
      </c>
      <c r="T47" s="89" t="str">
        <f t="shared" si="0"/>
        <v>-</v>
      </c>
      <c r="U47" s="84"/>
      <c r="V47" s="84"/>
      <c r="W47" s="84"/>
      <c r="X47" s="84"/>
      <c r="Y47" s="84"/>
      <c r="Z47" s="84"/>
      <c r="AA47" s="84"/>
      <c r="AB47" s="85"/>
    </row>
    <row r="48" spans="2:28" s="90" customFormat="1" ht="97.5" customHeight="1" thickBot="1" x14ac:dyDescent="0.3">
      <c r="B48" s="171"/>
      <c r="C48" s="172"/>
      <c r="D48" s="89" t="str">
        <f>IF(B48="","-",VLOOKUP(B48,Datos!$B$3:$C$25,2,FALSE))</f>
        <v>-</v>
      </c>
      <c r="E48" s="82"/>
      <c r="F48" s="82"/>
      <c r="G48" s="82"/>
      <c r="H48" s="82"/>
      <c r="I48" s="82"/>
      <c r="J48" s="82"/>
      <c r="K48" s="84"/>
      <c r="L48" s="84"/>
      <c r="M48" s="84"/>
      <c r="N48" s="84"/>
      <c r="O48" s="82"/>
      <c r="P48" s="82"/>
      <c r="Q48" s="89" t="str">
        <f>IF(AND(O48=Datos!$B$156,P48=Datos!$B$162),Datos!$D$167,IF(AND(O48=Datos!$B$156,P48=Datos!$B$163),Datos!$E$167,IF(AND(O48=Datos!$B$156,P48=Datos!$B$164),Datos!$F$167,IF(AND(O48=Datos!$B$156,P48=Datos!$B$165),Datos!$G$167,IF(AND(O48=Datos!$B$157,P48=Datos!$B$162),Datos!$D$168,IF(AND(O48=Datos!$B$157,P48=Datos!$B$163),Datos!$E$168,IF(AND(O48=Datos!$B$157,P48=Datos!$B$164),Datos!$F$168,IF(AND(O48=Datos!$B$157,P48=Datos!$B$165),Datos!$G$168,IF(AND(O48=Datos!$B$158,P48=Datos!$B$162),Datos!$D$169,IF(AND(O48=Datos!$B$158,P48=Datos!$B$163),Datos!$E$169,IF(AND(O48=Datos!$B$158,P48=Datos!$B$164),Datos!$F$169,IF(AND(O48=Datos!$B$158,P48=Datos!$B$165),Datos!$G$169,IF(AND(O48=Datos!$B$159,P48=Datos!$B$162),"N/A",IF(AND(O48=Datos!$B$159,P48=Datos!$B$163),"N/A",IF(AND(O48=Datos!$B$159,P48=Datos!$B$164),"N/A",IF(AND(O48=Datos!$B$159,P48=Datos!$B$165),"N/A","-"))))))))))))))))</f>
        <v>-</v>
      </c>
      <c r="R48" s="82"/>
      <c r="S48" s="89" t="str">
        <f>(IF(AND(Q48=Datos!$D$167,R48=Datos!$B$171),Datos!$D$176,IF(AND(Q48=Datos!$D$168,R48=Datos!$B$171),Datos!$D$176,IF(AND(Q48=Datos!$D$169,R48=Datos!$B$171),Datos!$F$176,IF(AND(Q48=Datos!$E$167,R48=Datos!$B$171),Datos!$D$176,IF(AND(Q48=Datos!$E$168,R48=Datos!$B$171),Datos!$E$176,IF(AND(Q48=Datos!$E$169,R48=Datos!$B$171),Datos!$F$176,IF(AND(Q48=Datos!$F$167,R48=Datos!$B$171),Datos!$E$176,IF(AND(Q48=Datos!$F$168,R48=Datos!$B$171),Datos!$E$176,IF(AND(Q48=Datos!$F$169,R48=Datos!$B$171),Datos!$G$176,IF(AND(Q48=Datos!$G$167,R48=Datos!$B$171),Datos!$E$176,IF(AND(Q48=Datos!$G$168,R48=Datos!$B$171),Datos!$F$176,IF(AND(Q48=Datos!$G$169,R48=Datos!$B$171),Datos!$G$176,IF(AND(Q48=Datos!$D$167,R48=Datos!$B$172),Datos!$D$178,IF(AND(Q48=Datos!$D$168,R48=Datos!$B$172),Datos!$D$178,IF(AND(Q48=Datos!$D$169,R48=Datos!$B$172),Datos!$F$178,IF(AND(Q48=Datos!$E$167,R48=Datos!$B$172),Datos!$D$178,IF(AND(Q48=Datos!$E$168,R48=Datos!$B$172),Datos!$E$178,IF(AND(Q48=Datos!$E$169,R48=Datos!$B$172),Datos!$F$178,IF(AND(Q48=Datos!$F$167,R48=Datos!$B$172),Datos!$E$178,IF(AND(Q48=Datos!$F$168,R48=Datos!$B$172),Datos!$E$178,IF(AND(Q48=Datos!$F$169,R48=Datos!$B$172),Datos!$G$178,IF(AND(Q48=Datos!$G$167,R48=Datos!$B$172),Datos!$E$178,IF(AND(Q48=Datos!$G$168,R48=Datos!$B$172),Datos!$F$178,IF(AND(Q48=Datos!$G$169,R48=Datos!$B$172),Datos!$G$179,IF(AND(Q48=Datos!$D$167,R48=Datos!$B$173),Datos!$D$180,IF(AND(Q48=Datos!$D$168,R48=Datos!$B$173),Datos!$D$180,IF(AND(Q48=Datos!$D$169,R48=Datos!$B$173),Datos!$F$180,IF(AND(Q48=Datos!$E$167,R48=Datos!$B$173),Datos!$D$180,IF(AND(Q48=Datos!$E$168,R48=Datos!$B$173),Datos!$E$180,IF(AND(Q48=Datos!$E$169,R48=Datos!$B$173),Datos!$F$180,IF(AND(Q48=Datos!$F$167,R48=Datos!$B$173),Datos!$E$180,IF(AND(Q48=Datos!$F$168,R48=Datos!$B$173),Datos!$E$180,IF(AND(Q48=Datos!$F$169,R48=Datos!$B$173),Datos!$G$180,IF(AND(Q48=Datos!$G$167,R48=Datos!$B$173),Datos!$E$180,IF(AND(Q48=Datos!$G$168,R48=Datos!$B$173),Datos!$F$180,IF(AND(Q48=Datos!$G$169,R48=Datos!$B$173),Datos!$G$180,IF(AND(Q48=Datos!$D$167,R48=Datos!$B$174),Datos!$D$182,IF(AND(Q48=Datos!$D$168,R48=Datos!$B$174),Datos!$D$182,IF(AND(Q48=Datos!$D$169,R48=Datos!$B$174),Datos!$F$182,IF(AND(Q48=Datos!$E$167,R48=Datos!$B$174),Datos!$D$182,IF(AND(Q48=Datos!$E$168,R48=Datos!$B$174),Datos!$E$182,IF(AND(Q48=Datos!$E$169,R48=Datos!$B$174),Datos!$F$182,IF(AND(Q48=Datos!$F$167,R48=Datos!$B$174),Datos!$E$182,IF(AND(Q48=Datos!$F$168,R48=Datos!$B$174),Datos!$E$182,IF(AND(Q48=Datos!$F$169,R48=Datos!$B$174),Datos!$G$182,IF(AND(Q48=Datos!$G$167,R48=Datos!$B$174),Datos!$E$183,IF(AND(Q48=Datos!$G$168,R48=Datos!$B$174),Datos!$F$182,IF(AND(Q48=Datos!$G$169,R48=Datos!$B$174),Datos!$G$183,IF(O48=Datos!$B$159,Datos!$G$183,"-"))))))))))))))))))))))))))))))))))))))))))))))))))</f>
        <v>-</v>
      </c>
      <c r="T48" s="89" t="str">
        <f t="shared" si="0"/>
        <v>-</v>
      </c>
      <c r="U48" s="84"/>
      <c r="V48" s="84"/>
      <c r="W48" s="84"/>
      <c r="X48" s="84"/>
      <c r="Y48" s="84"/>
      <c r="Z48" s="84"/>
      <c r="AA48" s="84"/>
      <c r="AB48" s="85"/>
    </row>
    <row r="49" spans="2:28" s="90" customFormat="1" ht="97.5" customHeight="1" thickBot="1" x14ac:dyDescent="0.3">
      <c r="B49" s="171"/>
      <c r="C49" s="172"/>
      <c r="D49" s="89" t="str">
        <f>IF(B49="","-",VLOOKUP(B49,Datos!$B$3:$C$25,2,FALSE))</f>
        <v>-</v>
      </c>
      <c r="E49" s="82"/>
      <c r="F49" s="82"/>
      <c r="G49" s="82"/>
      <c r="H49" s="82"/>
      <c r="I49" s="82"/>
      <c r="J49" s="82"/>
      <c r="K49" s="84"/>
      <c r="L49" s="84"/>
      <c r="M49" s="84"/>
      <c r="N49" s="84"/>
      <c r="O49" s="82"/>
      <c r="P49" s="82"/>
      <c r="Q49" s="89" t="str">
        <f>IF(AND(O49=Datos!$B$156,P49=Datos!$B$162),Datos!$D$167,IF(AND(O49=Datos!$B$156,P49=Datos!$B$163),Datos!$E$167,IF(AND(O49=Datos!$B$156,P49=Datos!$B$164),Datos!$F$167,IF(AND(O49=Datos!$B$156,P49=Datos!$B$165),Datos!$G$167,IF(AND(O49=Datos!$B$157,P49=Datos!$B$162),Datos!$D$168,IF(AND(O49=Datos!$B$157,P49=Datos!$B$163),Datos!$E$168,IF(AND(O49=Datos!$B$157,P49=Datos!$B$164),Datos!$F$168,IF(AND(O49=Datos!$B$157,P49=Datos!$B$165),Datos!$G$168,IF(AND(O49=Datos!$B$158,P49=Datos!$B$162),Datos!$D$169,IF(AND(O49=Datos!$B$158,P49=Datos!$B$163),Datos!$E$169,IF(AND(O49=Datos!$B$158,P49=Datos!$B$164),Datos!$F$169,IF(AND(O49=Datos!$B$158,P49=Datos!$B$165),Datos!$G$169,IF(AND(O49=Datos!$B$159,P49=Datos!$B$162),"N/A",IF(AND(O49=Datos!$B$159,P49=Datos!$B$163),"N/A",IF(AND(O49=Datos!$B$159,P49=Datos!$B$164),"N/A",IF(AND(O49=Datos!$B$159,P49=Datos!$B$165),"N/A","-"))))))))))))))))</f>
        <v>-</v>
      </c>
      <c r="R49" s="82"/>
      <c r="S49" s="89" t="str">
        <f>(IF(AND(Q49=Datos!$D$167,R49=Datos!$B$171),Datos!$D$176,IF(AND(Q49=Datos!$D$168,R49=Datos!$B$171),Datos!$D$176,IF(AND(Q49=Datos!$D$169,R49=Datos!$B$171),Datos!$F$176,IF(AND(Q49=Datos!$E$167,R49=Datos!$B$171),Datos!$D$176,IF(AND(Q49=Datos!$E$168,R49=Datos!$B$171),Datos!$E$176,IF(AND(Q49=Datos!$E$169,R49=Datos!$B$171),Datos!$F$176,IF(AND(Q49=Datos!$F$167,R49=Datos!$B$171),Datos!$E$176,IF(AND(Q49=Datos!$F$168,R49=Datos!$B$171),Datos!$E$176,IF(AND(Q49=Datos!$F$169,R49=Datos!$B$171),Datos!$G$176,IF(AND(Q49=Datos!$G$167,R49=Datos!$B$171),Datos!$E$176,IF(AND(Q49=Datos!$G$168,R49=Datos!$B$171),Datos!$F$176,IF(AND(Q49=Datos!$G$169,R49=Datos!$B$171),Datos!$G$176,IF(AND(Q49=Datos!$D$167,R49=Datos!$B$172),Datos!$D$178,IF(AND(Q49=Datos!$D$168,R49=Datos!$B$172),Datos!$D$178,IF(AND(Q49=Datos!$D$169,R49=Datos!$B$172),Datos!$F$178,IF(AND(Q49=Datos!$E$167,R49=Datos!$B$172),Datos!$D$178,IF(AND(Q49=Datos!$E$168,R49=Datos!$B$172),Datos!$E$178,IF(AND(Q49=Datos!$E$169,R49=Datos!$B$172),Datos!$F$178,IF(AND(Q49=Datos!$F$167,R49=Datos!$B$172),Datos!$E$178,IF(AND(Q49=Datos!$F$168,R49=Datos!$B$172),Datos!$E$178,IF(AND(Q49=Datos!$F$169,R49=Datos!$B$172),Datos!$G$178,IF(AND(Q49=Datos!$G$167,R49=Datos!$B$172),Datos!$E$178,IF(AND(Q49=Datos!$G$168,R49=Datos!$B$172),Datos!$F$178,IF(AND(Q49=Datos!$G$169,R49=Datos!$B$172),Datos!$G$179,IF(AND(Q49=Datos!$D$167,R49=Datos!$B$173),Datos!$D$180,IF(AND(Q49=Datos!$D$168,R49=Datos!$B$173),Datos!$D$180,IF(AND(Q49=Datos!$D$169,R49=Datos!$B$173),Datos!$F$180,IF(AND(Q49=Datos!$E$167,R49=Datos!$B$173),Datos!$D$180,IF(AND(Q49=Datos!$E$168,R49=Datos!$B$173),Datos!$E$180,IF(AND(Q49=Datos!$E$169,R49=Datos!$B$173),Datos!$F$180,IF(AND(Q49=Datos!$F$167,R49=Datos!$B$173),Datos!$E$180,IF(AND(Q49=Datos!$F$168,R49=Datos!$B$173),Datos!$E$180,IF(AND(Q49=Datos!$F$169,R49=Datos!$B$173),Datos!$G$180,IF(AND(Q49=Datos!$G$167,R49=Datos!$B$173),Datos!$E$180,IF(AND(Q49=Datos!$G$168,R49=Datos!$B$173),Datos!$F$180,IF(AND(Q49=Datos!$G$169,R49=Datos!$B$173),Datos!$G$180,IF(AND(Q49=Datos!$D$167,R49=Datos!$B$174),Datos!$D$182,IF(AND(Q49=Datos!$D$168,R49=Datos!$B$174),Datos!$D$182,IF(AND(Q49=Datos!$D$169,R49=Datos!$B$174),Datos!$F$182,IF(AND(Q49=Datos!$E$167,R49=Datos!$B$174),Datos!$D$182,IF(AND(Q49=Datos!$E$168,R49=Datos!$B$174),Datos!$E$182,IF(AND(Q49=Datos!$E$169,R49=Datos!$B$174),Datos!$F$182,IF(AND(Q49=Datos!$F$167,R49=Datos!$B$174),Datos!$E$182,IF(AND(Q49=Datos!$F$168,R49=Datos!$B$174),Datos!$E$182,IF(AND(Q49=Datos!$F$169,R49=Datos!$B$174),Datos!$G$182,IF(AND(Q49=Datos!$G$167,R49=Datos!$B$174),Datos!$E$183,IF(AND(Q49=Datos!$G$168,R49=Datos!$B$174),Datos!$F$182,IF(AND(Q49=Datos!$G$169,R49=Datos!$B$174),Datos!$G$183,IF(O49=Datos!$B$159,Datos!$G$183,"-"))))))))))))))))))))))))))))))))))))))))))))))))))</f>
        <v>-</v>
      </c>
      <c r="T49" s="89" t="str">
        <f t="shared" si="0"/>
        <v>-</v>
      </c>
      <c r="U49" s="84"/>
      <c r="V49" s="84"/>
      <c r="W49" s="84"/>
      <c r="X49" s="84"/>
      <c r="Y49" s="84"/>
      <c r="Z49" s="84"/>
      <c r="AA49" s="84"/>
      <c r="AB49" s="85"/>
    </row>
    <row r="50" spans="2:28" s="90" customFormat="1" ht="97.5" customHeight="1" thickBot="1" x14ac:dyDescent="0.3">
      <c r="B50" s="171"/>
      <c r="C50" s="172"/>
      <c r="D50" s="89" t="str">
        <f>IF(B50="","-",VLOOKUP(B50,Datos!$B$3:$C$25,2,FALSE))</f>
        <v>-</v>
      </c>
      <c r="E50" s="82"/>
      <c r="F50" s="82"/>
      <c r="G50" s="82"/>
      <c r="H50" s="82"/>
      <c r="I50" s="82"/>
      <c r="J50" s="82"/>
      <c r="K50" s="84"/>
      <c r="L50" s="84"/>
      <c r="M50" s="84"/>
      <c r="N50" s="84"/>
      <c r="O50" s="82"/>
      <c r="P50" s="82"/>
      <c r="Q50" s="89" t="str">
        <f>IF(AND(O50=Datos!$B$156,P50=Datos!$B$162),Datos!$D$167,IF(AND(O50=Datos!$B$156,P50=Datos!$B$163),Datos!$E$167,IF(AND(O50=Datos!$B$156,P50=Datos!$B$164),Datos!$F$167,IF(AND(O50=Datos!$B$156,P50=Datos!$B$165),Datos!$G$167,IF(AND(O50=Datos!$B$157,P50=Datos!$B$162),Datos!$D$168,IF(AND(O50=Datos!$B$157,P50=Datos!$B$163),Datos!$E$168,IF(AND(O50=Datos!$B$157,P50=Datos!$B$164),Datos!$F$168,IF(AND(O50=Datos!$B$157,P50=Datos!$B$165),Datos!$G$168,IF(AND(O50=Datos!$B$158,P50=Datos!$B$162),Datos!$D$169,IF(AND(O50=Datos!$B$158,P50=Datos!$B$163),Datos!$E$169,IF(AND(O50=Datos!$B$158,P50=Datos!$B$164),Datos!$F$169,IF(AND(O50=Datos!$B$158,P50=Datos!$B$165),Datos!$G$169,IF(AND(O50=Datos!$B$159,P50=Datos!$B$162),"N/A",IF(AND(O50=Datos!$B$159,P50=Datos!$B$163),"N/A",IF(AND(O50=Datos!$B$159,P50=Datos!$B$164),"N/A",IF(AND(O50=Datos!$B$159,P50=Datos!$B$165),"N/A","-"))))))))))))))))</f>
        <v>-</v>
      </c>
      <c r="R50" s="82"/>
      <c r="S50" s="89" t="str">
        <f>(IF(AND(Q50=Datos!$D$167,R50=Datos!$B$171),Datos!$D$176,IF(AND(Q50=Datos!$D$168,R50=Datos!$B$171),Datos!$D$176,IF(AND(Q50=Datos!$D$169,R50=Datos!$B$171),Datos!$F$176,IF(AND(Q50=Datos!$E$167,R50=Datos!$B$171),Datos!$D$176,IF(AND(Q50=Datos!$E$168,R50=Datos!$B$171),Datos!$E$176,IF(AND(Q50=Datos!$E$169,R50=Datos!$B$171),Datos!$F$176,IF(AND(Q50=Datos!$F$167,R50=Datos!$B$171),Datos!$E$176,IF(AND(Q50=Datos!$F$168,R50=Datos!$B$171),Datos!$E$176,IF(AND(Q50=Datos!$F$169,R50=Datos!$B$171),Datos!$G$176,IF(AND(Q50=Datos!$G$167,R50=Datos!$B$171),Datos!$E$176,IF(AND(Q50=Datos!$G$168,R50=Datos!$B$171),Datos!$F$176,IF(AND(Q50=Datos!$G$169,R50=Datos!$B$171),Datos!$G$176,IF(AND(Q50=Datos!$D$167,R50=Datos!$B$172),Datos!$D$178,IF(AND(Q50=Datos!$D$168,R50=Datos!$B$172),Datos!$D$178,IF(AND(Q50=Datos!$D$169,R50=Datos!$B$172),Datos!$F$178,IF(AND(Q50=Datos!$E$167,R50=Datos!$B$172),Datos!$D$178,IF(AND(Q50=Datos!$E$168,R50=Datos!$B$172),Datos!$E$178,IF(AND(Q50=Datos!$E$169,R50=Datos!$B$172),Datos!$F$178,IF(AND(Q50=Datos!$F$167,R50=Datos!$B$172),Datos!$E$178,IF(AND(Q50=Datos!$F$168,R50=Datos!$B$172),Datos!$E$178,IF(AND(Q50=Datos!$F$169,R50=Datos!$B$172),Datos!$G$178,IF(AND(Q50=Datos!$G$167,R50=Datos!$B$172),Datos!$E$178,IF(AND(Q50=Datos!$G$168,R50=Datos!$B$172),Datos!$F$178,IF(AND(Q50=Datos!$G$169,R50=Datos!$B$172),Datos!$G$179,IF(AND(Q50=Datos!$D$167,R50=Datos!$B$173),Datos!$D$180,IF(AND(Q50=Datos!$D$168,R50=Datos!$B$173),Datos!$D$180,IF(AND(Q50=Datos!$D$169,R50=Datos!$B$173),Datos!$F$180,IF(AND(Q50=Datos!$E$167,R50=Datos!$B$173),Datos!$D$180,IF(AND(Q50=Datos!$E$168,R50=Datos!$B$173),Datos!$E$180,IF(AND(Q50=Datos!$E$169,R50=Datos!$B$173),Datos!$F$180,IF(AND(Q50=Datos!$F$167,R50=Datos!$B$173),Datos!$E$180,IF(AND(Q50=Datos!$F$168,R50=Datos!$B$173),Datos!$E$180,IF(AND(Q50=Datos!$F$169,R50=Datos!$B$173),Datos!$G$180,IF(AND(Q50=Datos!$G$167,R50=Datos!$B$173),Datos!$E$180,IF(AND(Q50=Datos!$G$168,R50=Datos!$B$173),Datos!$F$180,IF(AND(Q50=Datos!$G$169,R50=Datos!$B$173),Datos!$G$180,IF(AND(Q50=Datos!$D$167,R50=Datos!$B$174),Datos!$D$182,IF(AND(Q50=Datos!$D$168,R50=Datos!$B$174),Datos!$D$182,IF(AND(Q50=Datos!$D$169,R50=Datos!$B$174),Datos!$F$182,IF(AND(Q50=Datos!$E$167,R50=Datos!$B$174),Datos!$D$182,IF(AND(Q50=Datos!$E$168,R50=Datos!$B$174),Datos!$E$182,IF(AND(Q50=Datos!$E$169,R50=Datos!$B$174),Datos!$F$182,IF(AND(Q50=Datos!$F$167,R50=Datos!$B$174),Datos!$E$182,IF(AND(Q50=Datos!$F$168,R50=Datos!$B$174),Datos!$E$182,IF(AND(Q50=Datos!$F$169,R50=Datos!$B$174),Datos!$G$182,IF(AND(Q50=Datos!$G$167,R50=Datos!$B$174),Datos!$E$183,IF(AND(Q50=Datos!$G$168,R50=Datos!$B$174),Datos!$F$182,IF(AND(Q50=Datos!$G$169,R50=Datos!$B$174),Datos!$G$183,IF(O50=Datos!$B$159,Datos!$G$183,"-"))))))))))))))))))))))))))))))))))))))))))))))))))</f>
        <v>-</v>
      </c>
      <c r="T50" s="89" t="str">
        <f t="shared" si="0"/>
        <v>-</v>
      </c>
      <c r="U50" s="84"/>
      <c r="V50" s="84"/>
      <c r="W50" s="84"/>
      <c r="X50" s="84"/>
      <c r="Y50" s="84"/>
      <c r="Z50" s="84"/>
      <c r="AA50" s="84"/>
      <c r="AB50" s="85"/>
    </row>
    <row r="51" spans="2:28" s="90" customFormat="1" ht="97.5" customHeight="1" thickBot="1" x14ac:dyDescent="0.3">
      <c r="B51" s="171"/>
      <c r="C51" s="172"/>
      <c r="D51" s="89" t="str">
        <f>IF(B51="","-",VLOOKUP(B51,Datos!$B$3:$C$25,2,FALSE))</f>
        <v>-</v>
      </c>
      <c r="E51" s="82"/>
      <c r="F51" s="82"/>
      <c r="G51" s="82"/>
      <c r="H51" s="82"/>
      <c r="I51" s="82"/>
      <c r="J51" s="82"/>
      <c r="K51" s="84"/>
      <c r="L51" s="84"/>
      <c r="M51" s="84"/>
      <c r="N51" s="84"/>
      <c r="O51" s="82"/>
      <c r="P51" s="82"/>
      <c r="Q51" s="89" t="str">
        <f>IF(AND(O51=Datos!$B$156,P51=Datos!$B$162),Datos!$D$167,IF(AND(O51=Datos!$B$156,P51=Datos!$B$163),Datos!$E$167,IF(AND(O51=Datos!$B$156,P51=Datos!$B$164),Datos!$F$167,IF(AND(O51=Datos!$B$156,P51=Datos!$B$165),Datos!$G$167,IF(AND(O51=Datos!$B$157,P51=Datos!$B$162),Datos!$D$168,IF(AND(O51=Datos!$B$157,P51=Datos!$B$163),Datos!$E$168,IF(AND(O51=Datos!$B$157,P51=Datos!$B$164),Datos!$F$168,IF(AND(O51=Datos!$B$157,P51=Datos!$B$165),Datos!$G$168,IF(AND(O51=Datos!$B$158,P51=Datos!$B$162),Datos!$D$169,IF(AND(O51=Datos!$B$158,P51=Datos!$B$163),Datos!$E$169,IF(AND(O51=Datos!$B$158,P51=Datos!$B$164),Datos!$F$169,IF(AND(O51=Datos!$B$158,P51=Datos!$B$165),Datos!$G$169,IF(AND(O51=Datos!$B$159,P51=Datos!$B$162),"N/A",IF(AND(O51=Datos!$B$159,P51=Datos!$B$163),"N/A",IF(AND(O51=Datos!$B$159,P51=Datos!$B$164),"N/A",IF(AND(O51=Datos!$B$159,P51=Datos!$B$165),"N/A","-"))))))))))))))))</f>
        <v>-</v>
      </c>
      <c r="R51" s="82"/>
      <c r="S51" s="89" t="str">
        <f>(IF(AND(Q51=Datos!$D$167,R51=Datos!$B$171),Datos!$D$176,IF(AND(Q51=Datos!$D$168,R51=Datos!$B$171),Datos!$D$176,IF(AND(Q51=Datos!$D$169,R51=Datos!$B$171),Datos!$F$176,IF(AND(Q51=Datos!$E$167,R51=Datos!$B$171),Datos!$D$176,IF(AND(Q51=Datos!$E$168,R51=Datos!$B$171),Datos!$E$176,IF(AND(Q51=Datos!$E$169,R51=Datos!$B$171),Datos!$F$176,IF(AND(Q51=Datos!$F$167,R51=Datos!$B$171),Datos!$E$176,IF(AND(Q51=Datos!$F$168,R51=Datos!$B$171),Datos!$E$176,IF(AND(Q51=Datos!$F$169,R51=Datos!$B$171),Datos!$G$176,IF(AND(Q51=Datos!$G$167,R51=Datos!$B$171),Datos!$E$176,IF(AND(Q51=Datos!$G$168,R51=Datos!$B$171),Datos!$F$176,IF(AND(Q51=Datos!$G$169,R51=Datos!$B$171),Datos!$G$176,IF(AND(Q51=Datos!$D$167,R51=Datos!$B$172),Datos!$D$178,IF(AND(Q51=Datos!$D$168,R51=Datos!$B$172),Datos!$D$178,IF(AND(Q51=Datos!$D$169,R51=Datos!$B$172),Datos!$F$178,IF(AND(Q51=Datos!$E$167,R51=Datos!$B$172),Datos!$D$178,IF(AND(Q51=Datos!$E$168,R51=Datos!$B$172),Datos!$E$178,IF(AND(Q51=Datos!$E$169,R51=Datos!$B$172),Datos!$F$178,IF(AND(Q51=Datos!$F$167,R51=Datos!$B$172),Datos!$E$178,IF(AND(Q51=Datos!$F$168,R51=Datos!$B$172),Datos!$E$178,IF(AND(Q51=Datos!$F$169,R51=Datos!$B$172),Datos!$G$178,IF(AND(Q51=Datos!$G$167,R51=Datos!$B$172),Datos!$E$178,IF(AND(Q51=Datos!$G$168,R51=Datos!$B$172),Datos!$F$178,IF(AND(Q51=Datos!$G$169,R51=Datos!$B$172),Datos!$G$179,IF(AND(Q51=Datos!$D$167,R51=Datos!$B$173),Datos!$D$180,IF(AND(Q51=Datos!$D$168,R51=Datos!$B$173),Datos!$D$180,IF(AND(Q51=Datos!$D$169,R51=Datos!$B$173),Datos!$F$180,IF(AND(Q51=Datos!$E$167,R51=Datos!$B$173),Datos!$D$180,IF(AND(Q51=Datos!$E$168,R51=Datos!$B$173),Datos!$E$180,IF(AND(Q51=Datos!$E$169,R51=Datos!$B$173),Datos!$F$180,IF(AND(Q51=Datos!$F$167,R51=Datos!$B$173),Datos!$E$180,IF(AND(Q51=Datos!$F$168,R51=Datos!$B$173),Datos!$E$180,IF(AND(Q51=Datos!$F$169,R51=Datos!$B$173),Datos!$G$180,IF(AND(Q51=Datos!$G$167,R51=Datos!$B$173),Datos!$E$180,IF(AND(Q51=Datos!$G$168,R51=Datos!$B$173),Datos!$F$180,IF(AND(Q51=Datos!$G$169,R51=Datos!$B$173),Datos!$G$180,IF(AND(Q51=Datos!$D$167,R51=Datos!$B$174),Datos!$D$182,IF(AND(Q51=Datos!$D$168,R51=Datos!$B$174),Datos!$D$182,IF(AND(Q51=Datos!$D$169,R51=Datos!$B$174),Datos!$F$182,IF(AND(Q51=Datos!$E$167,R51=Datos!$B$174),Datos!$D$182,IF(AND(Q51=Datos!$E$168,R51=Datos!$B$174),Datos!$E$182,IF(AND(Q51=Datos!$E$169,R51=Datos!$B$174),Datos!$F$182,IF(AND(Q51=Datos!$F$167,R51=Datos!$B$174),Datos!$E$182,IF(AND(Q51=Datos!$F$168,R51=Datos!$B$174),Datos!$E$182,IF(AND(Q51=Datos!$F$169,R51=Datos!$B$174),Datos!$G$182,IF(AND(Q51=Datos!$G$167,R51=Datos!$B$174),Datos!$E$183,IF(AND(Q51=Datos!$G$168,R51=Datos!$B$174),Datos!$F$182,IF(AND(Q51=Datos!$G$169,R51=Datos!$B$174),Datos!$G$183,IF(O51=Datos!$B$159,Datos!$G$183,"-"))))))))))))))))))))))))))))))))))))))))))))))))))</f>
        <v>-</v>
      </c>
      <c r="T51" s="89" t="str">
        <f t="shared" si="0"/>
        <v>-</v>
      </c>
      <c r="U51" s="84"/>
      <c r="V51" s="84"/>
      <c r="W51" s="84"/>
      <c r="X51" s="84"/>
      <c r="Y51" s="84"/>
      <c r="Z51" s="84"/>
      <c r="AA51" s="84"/>
      <c r="AB51" s="85"/>
    </row>
    <row r="52" spans="2:28" s="90" customFormat="1" ht="97.5" customHeight="1" thickBot="1" x14ac:dyDescent="0.3">
      <c r="B52" s="171"/>
      <c r="C52" s="172"/>
      <c r="D52" s="89" t="str">
        <f>IF(B52="","-",VLOOKUP(B52,Datos!$B$3:$C$25,2,FALSE))</f>
        <v>-</v>
      </c>
      <c r="E52" s="82"/>
      <c r="F52" s="82"/>
      <c r="G52" s="82"/>
      <c r="H52" s="82"/>
      <c r="I52" s="82"/>
      <c r="J52" s="82"/>
      <c r="K52" s="84"/>
      <c r="L52" s="84"/>
      <c r="M52" s="84"/>
      <c r="N52" s="84"/>
      <c r="O52" s="82"/>
      <c r="P52" s="82"/>
      <c r="Q52" s="89" t="str">
        <f>IF(AND(O52=Datos!$B$156,P52=Datos!$B$162),Datos!$D$167,IF(AND(O52=Datos!$B$156,P52=Datos!$B$163),Datos!$E$167,IF(AND(O52=Datos!$B$156,P52=Datos!$B$164),Datos!$F$167,IF(AND(O52=Datos!$B$156,P52=Datos!$B$165),Datos!$G$167,IF(AND(O52=Datos!$B$157,P52=Datos!$B$162),Datos!$D$168,IF(AND(O52=Datos!$B$157,P52=Datos!$B$163),Datos!$E$168,IF(AND(O52=Datos!$B$157,P52=Datos!$B$164),Datos!$F$168,IF(AND(O52=Datos!$B$157,P52=Datos!$B$165),Datos!$G$168,IF(AND(O52=Datos!$B$158,P52=Datos!$B$162),Datos!$D$169,IF(AND(O52=Datos!$B$158,P52=Datos!$B$163),Datos!$E$169,IF(AND(O52=Datos!$B$158,P52=Datos!$B$164),Datos!$F$169,IF(AND(O52=Datos!$B$158,P52=Datos!$B$165),Datos!$G$169,IF(AND(O52=Datos!$B$159,P52=Datos!$B$162),"N/A",IF(AND(O52=Datos!$B$159,P52=Datos!$B$163),"N/A",IF(AND(O52=Datos!$B$159,P52=Datos!$B$164),"N/A",IF(AND(O52=Datos!$B$159,P52=Datos!$B$165),"N/A","-"))))))))))))))))</f>
        <v>-</v>
      </c>
      <c r="R52" s="82"/>
      <c r="S52" s="89" t="str">
        <f>(IF(AND(Q52=Datos!$D$167,R52=Datos!$B$171),Datos!$D$176,IF(AND(Q52=Datos!$D$168,R52=Datos!$B$171),Datos!$D$176,IF(AND(Q52=Datos!$D$169,R52=Datos!$B$171),Datos!$F$176,IF(AND(Q52=Datos!$E$167,R52=Datos!$B$171),Datos!$D$176,IF(AND(Q52=Datos!$E$168,R52=Datos!$B$171),Datos!$E$176,IF(AND(Q52=Datos!$E$169,R52=Datos!$B$171),Datos!$F$176,IF(AND(Q52=Datos!$F$167,R52=Datos!$B$171),Datos!$E$176,IF(AND(Q52=Datos!$F$168,R52=Datos!$B$171),Datos!$E$176,IF(AND(Q52=Datos!$F$169,R52=Datos!$B$171),Datos!$G$176,IF(AND(Q52=Datos!$G$167,R52=Datos!$B$171),Datos!$E$176,IF(AND(Q52=Datos!$G$168,R52=Datos!$B$171),Datos!$F$176,IF(AND(Q52=Datos!$G$169,R52=Datos!$B$171),Datos!$G$176,IF(AND(Q52=Datos!$D$167,R52=Datos!$B$172),Datos!$D$178,IF(AND(Q52=Datos!$D$168,R52=Datos!$B$172),Datos!$D$178,IF(AND(Q52=Datos!$D$169,R52=Datos!$B$172),Datos!$F$178,IF(AND(Q52=Datos!$E$167,R52=Datos!$B$172),Datos!$D$178,IF(AND(Q52=Datos!$E$168,R52=Datos!$B$172),Datos!$E$178,IF(AND(Q52=Datos!$E$169,R52=Datos!$B$172),Datos!$F$178,IF(AND(Q52=Datos!$F$167,R52=Datos!$B$172),Datos!$E$178,IF(AND(Q52=Datos!$F$168,R52=Datos!$B$172),Datos!$E$178,IF(AND(Q52=Datos!$F$169,R52=Datos!$B$172),Datos!$G$178,IF(AND(Q52=Datos!$G$167,R52=Datos!$B$172),Datos!$E$178,IF(AND(Q52=Datos!$G$168,R52=Datos!$B$172),Datos!$F$178,IF(AND(Q52=Datos!$G$169,R52=Datos!$B$172),Datos!$G$179,IF(AND(Q52=Datos!$D$167,R52=Datos!$B$173),Datos!$D$180,IF(AND(Q52=Datos!$D$168,R52=Datos!$B$173),Datos!$D$180,IF(AND(Q52=Datos!$D$169,R52=Datos!$B$173),Datos!$F$180,IF(AND(Q52=Datos!$E$167,R52=Datos!$B$173),Datos!$D$180,IF(AND(Q52=Datos!$E$168,R52=Datos!$B$173),Datos!$E$180,IF(AND(Q52=Datos!$E$169,R52=Datos!$B$173),Datos!$F$180,IF(AND(Q52=Datos!$F$167,R52=Datos!$B$173),Datos!$E$180,IF(AND(Q52=Datos!$F$168,R52=Datos!$B$173),Datos!$E$180,IF(AND(Q52=Datos!$F$169,R52=Datos!$B$173),Datos!$G$180,IF(AND(Q52=Datos!$G$167,R52=Datos!$B$173),Datos!$E$180,IF(AND(Q52=Datos!$G$168,R52=Datos!$B$173),Datos!$F$180,IF(AND(Q52=Datos!$G$169,R52=Datos!$B$173),Datos!$G$180,IF(AND(Q52=Datos!$D$167,R52=Datos!$B$174),Datos!$D$182,IF(AND(Q52=Datos!$D$168,R52=Datos!$B$174),Datos!$D$182,IF(AND(Q52=Datos!$D$169,R52=Datos!$B$174),Datos!$F$182,IF(AND(Q52=Datos!$E$167,R52=Datos!$B$174),Datos!$D$182,IF(AND(Q52=Datos!$E$168,R52=Datos!$B$174),Datos!$E$182,IF(AND(Q52=Datos!$E$169,R52=Datos!$B$174),Datos!$F$182,IF(AND(Q52=Datos!$F$167,R52=Datos!$B$174),Datos!$E$182,IF(AND(Q52=Datos!$F$168,R52=Datos!$B$174),Datos!$E$182,IF(AND(Q52=Datos!$F$169,R52=Datos!$B$174),Datos!$G$182,IF(AND(Q52=Datos!$G$167,R52=Datos!$B$174),Datos!$E$183,IF(AND(Q52=Datos!$G$168,R52=Datos!$B$174),Datos!$F$182,IF(AND(Q52=Datos!$G$169,R52=Datos!$B$174),Datos!$G$183,IF(O52=Datos!$B$159,Datos!$G$183,"-"))))))))))))))))))))))))))))))))))))))))))))))))))</f>
        <v>-</v>
      </c>
      <c r="T52" s="89" t="str">
        <f t="shared" si="0"/>
        <v>-</v>
      </c>
      <c r="U52" s="84"/>
      <c r="V52" s="84"/>
      <c r="W52" s="84"/>
      <c r="X52" s="84"/>
      <c r="Y52" s="84"/>
      <c r="Z52" s="84"/>
      <c r="AA52" s="84"/>
      <c r="AB52" s="85"/>
    </row>
    <row r="53" spans="2:28" s="90" customFormat="1" ht="97.5" customHeight="1" thickBot="1" x14ac:dyDescent="0.3">
      <c r="B53" s="171"/>
      <c r="C53" s="172"/>
      <c r="D53" s="89" t="str">
        <f>IF(B53="","-",VLOOKUP(B53,Datos!$B$3:$C$25,2,FALSE))</f>
        <v>-</v>
      </c>
      <c r="E53" s="82"/>
      <c r="F53" s="82"/>
      <c r="G53" s="82"/>
      <c r="H53" s="82"/>
      <c r="I53" s="82"/>
      <c r="J53" s="82"/>
      <c r="K53" s="84"/>
      <c r="L53" s="84"/>
      <c r="M53" s="84"/>
      <c r="N53" s="84"/>
      <c r="O53" s="82"/>
      <c r="P53" s="82"/>
      <c r="Q53" s="89" t="str">
        <f>IF(AND(O53=Datos!$B$156,P53=Datos!$B$162),Datos!$D$167,IF(AND(O53=Datos!$B$156,P53=Datos!$B$163),Datos!$E$167,IF(AND(O53=Datos!$B$156,P53=Datos!$B$164),Datos!$F$167,IF(AND(O53=Datos!$B$156,P53=Datos!$B$165),Datos!$G$167,IF(AND(O53=Datos!$B$157,P53=Datos!$B$162),Datos!$D$168,IF(AND(O53=Datos!$B$157,P53=Datos!$B$163),Datos!$E$168,IF(AND(O53=Datos!$B$157,P53=Datos!$B$164),Datos!$F$168,IF(AND(O53=Datos!$B$157,P53=Datos!$B$165),Datos!$G$168,IF(AND(O53=Datos!$B$158,P53=Datos!$B$162),Datos!$D$169,IF(AND(O53=Datos!$B$158,P53=Datos!$B$163),Datos!$E$169,IF(AND(O53=Datos!$B$158,P53=Datos!$B$164),Datos!$F$169,IF(AND(O53=Datos!$B$158,P53=Datos!$B$165),Datos!$G$169,IF(AND(O53=Datos!$B$159,P53=Datos!$B$162),"N/A",IF(AND(O53=Datos!$B$159,P53=Datos!$B$163),"N/A",IF(AND(O53=Datos!$B$159,P53=Datos!$B$164),"N/A",IF(AND(O53=Datos!$B$159,P53=Datos!$B$165),"N/A","-"))))))))))))))))</f>
        <v>-</v>
      </c>
      <c r="R53" s="82"/>
      <c r="S53" s="89" t="str">
        <f>(IF(AND(Q53=Datos!$D$167,R53=Datos!$B$171),Datos!$D$176,IF(AND(Q53=Datos!$D$168,R53=Datos!$B$171),Datos!$D$176,IF(AND(Q53=Datos!$D$169,R53=Datos!$B$171),Datos!$F$176,IF(AND(Q53=Datos!$E$167,R53=Datos!$B$171),Datos!$D$176,IF(AND(Q53=Datos!$E$168,R53=Datos!$B$171),Datos!$E$176,IF(AND(Q53=Datos!$E$169,R53=Datos!$B$171),Datos!$F$176,IF(AND(Q53=Datos!$F$167,R53=Datos!$B$171),Datos!$E$176,IF(AND(Q53=Datos!$F$168,R53=Datos!$B$171),Datos!$E$176,IF(AND(Q53=Datos!$F$169,R53=Datos!$B$171),Datos!$G$176,IF(AND(Q53=Datos!$G$167,R53=Datos!$B$171),Datos!$E$176,IF(AND(Q53=Datos!$G$168,R53=Datos!$B$171),Datos!$F$176,IF(AND(Q53=Datos!$G$169,R53=Datos!$B$171),Datos!$G$176,IF(AND(Q53=Datos!$D$167,R53=Datos!$B$172),Datos!$D$178,IF(AND(Q53=Datos!$D$168,R53=Datos!$B$172),Datos!$D$178,IF(AND(Q53=Datos!$D$169,R53=Datos!$B$172),Datos!$F$178,IF(AND(Q53=Datos!$E$167,R53=Datos!$B$172),Datos!$D$178,IF(AND(Q53=Datos!$E$168,R53=Datos!$B$172),Datos!$E$178,IF(AND(Q53=Datos!$E$169,R53=Datos!$B$172),Datos!$F$178,IF(AND(Q53=Datos!$F$167,R53=Datos!$B$172),Datos!$E$178,IF(AND(Q53=Datos!$F$168,R53=Datos!$B$172),Datos!$E$178,IF(AND(Q53=Datos!$F$169,R53=Datos!$B$172),Datos!$G$178,IF(AND(Q53=Datos!$G$167,R53=Datos!$B$172),Datos!$E$178,IF(AND(Q53=Datos!$G$168,R53=Datos!$B$172),Datos!$F$178,IF(AND(Q53=Datos!$G$169,R53=Datos!$B$172),Datos!$G$179,IF(AND(Q53=Datos!$D$167,R53=Datos!$B$173),Datos!$D$180,IF(AND(Q53=Datos!$D$168,R53=Datos!$B$173),Datos!$D$180,IF(AND(Q53=Datos!$D$169,R53=Datos!$B$173),Datos!$F$180,IF(AND(Q53=Datos!$E$167,R53=Datos!$B$173),Datos!$D$180,IF(AND(Q53=Datos!$E$168,R53=Datos!$B$173),Datos!$E$180,IF(AND(Q53=Datos!$E$169,R53=Datos!$B$173),Datos!$F$180,IF(AND(Q53=Datos!$F$167,R53=Datos!$B$173),Datos!$E$180,IF(AND(Q53=Datos!$F$168,R53=Datos!$B$173),Datos!$E$180,IF(AND(Q53=Datos!$F$169,R53=Datos!$B$173),Datos!$G$180,IF(AND(Q53=Datos!$G$167,R53=Datos!$B$173),Datos!$E$180,IF(AND(Q53=Datos!$G$168,R53=Datos!$B$173),Datos!$F$180,IF(AND(Q53=Datos!$G$169,R53=Datos!$B$173),Datos!$G$180,IF(AND(Q53=Datos!$D$167,R53=Datos!$B$174),Datos!$D$182,IF(AND(Q53=Datos!$D$168,R53=Datos!$B$174),Datos!$D$182,IF(AND(Q53=Datos!$D$169,R53=Datos!$B$174),Datos!$F$182,IF(AND(Q53=Datos!$E$167,R53=Datos!$B$174),Datos!$D$182,IF(AND(Q53=Datos!$E$168,R53=Datos!$B$174),Datos!$E$182,IF(AND(Q53=Datos!$E$169,R53=Datos!$B$174),Datos!$F$182,IF(AND(Q53=Datos!$F$167,R53=Datos!$B$174),Datos!$E$182,IF(AND(Q53=Datos!$F$168,R53=Datos!$B$174),Datos!$E$182,IF(AND(Q53=Datos!$F$169,R53=Datos!$B$174),Datos!$G$182,IF(AND(Q53=Datos!$G$167,R53=Datos!$B$174),Datos!$E$183,IF(AND(Q53=Datos!$G$168,R53=Datos!$B$174),Datos!$F$182,IF(AND(Q53=Datos!$G$169,R53=Datos!$B$174),Datos!$G$183,IF(O53=Datos!$B$159,Datos!$G$183,"-"))))))))))))))))))))))))))))))))))))))))))))))))))</f>
        <v>-</v>
      </c>
      <c r="T53" s="89" t="str">
        <f t="shared" si="0"/>
        <v>-</v>
      </c>
      <c r="U53" s="84"/>
      <c r="V53" s="84"/>
      <c r="W53" s="84"/>
      <c r="X53" s="84"/>
      <c r="Y53" s="84"/>
      <c r="Z53" s="84"/>
      <c r="AA53" s="84"/>
      <c r="AB53" s="85"/>
    </row>
    <row r="54" spans="2:28" s="90" customFormat="1" ht="97.5" customHeight="1" thickBot="1" x14ac:dyDescent="0.3">
      <c r="B54" s="171"/>
      <c r="C54" s="172"/>
      <c r="D54" s="89" t="str">
        <f>IF(B54="","-",VLOOKUP(B54,Datos!$B$3:$C$25,2,FALSE))</f>
        <v>-</v>
      </c>
      <c r="E54" s="82"/>
      <c r="F54" s="82"/>
      <c r="G54" s="82"/>
      <c r="H54" s="82"/>
      <c r="I54" s="82"/>
      <c r="J54" s="82"/>
      <c r="K54" s="84"/>
      <c r="L54" s="84"/>
      <c r="M54" s="84"/>
      <c r="N54" s="84"/>
      <c r="O54" s="82"/>
      <c r="P54" s="82"/>
      <c r="Q54" s="89" t="str">
        <f>IF(AND(O54=Datos!$B$156,P54=Datos!$B$162),Datos!$D$167,IF(AND(O54=Datos!$B$156,P54=Datos!$B$163),Datos!$E$167,IF(AND(O54=Datos!$B$156,P54=Datos!$B$164),Datos!$F$167,IF(AND(O54=Datos!$B$156,P54=Datos!$B$165),Datos!$G$167,IF(AND(O54=Datos!$B$157,P54=Datos!$B$162),Datos!$D$168,IF(AND(O54=Datos!$B$157,P54=Datos!$B$163),Datos!$E$168,IF(AND(O54=Datos!$B$157,P54=Datos!$B$164),Datos!$F$168,IF(AND(O54=Datos!$B$157,P54=Datos!$B$165),Datos!$G$168,IF(AND(O54=Datos!$B$158,P54=Datos!$B$162),Datos!$D$169,IF(AND(O54=Datos!$B$158,P54=Datos!$B$163),Datos!$E$169,IF(AND(O54=Datos!$B$158,P54=Datos!$B$164),Datos!$F$169,IF(AND(O54=Datos!$B$158,P54=Datos!$B$165),Datos!$G$169,IF(AND(O54=Datos!$B$159,P54=Datos!$B$162),"N/A",IF(AND(O54=Datos!$B$159,P54=Datos!$B$163),"N/A",IF(AND(O54=Datos!$B$159,P54=Datos!$B$164),"N/A",IF(AND(O54=Datos!$B$159,P54=Datos!$B$165),"N/A","-"))))))))))))))))</f>
        <v>-</v>
      </c>
      <c r="R54" s="82"/>
      <c r="S54" s="89" t="str">
        <f>(IF(AND(Q54=Datos!$D$167,R54=Datos!$B$171),Datos!$D$176,IF(AND(Q54=Datos!$D$168,R54=Datos!$B$171),Datos!$D$176,IF(AND(Q54=Datos!$D$169,R54=Datos!$B$171),Datos!$F$176,IF(AND(Q54=Datos!$E$167,R54=Datos!$B$171),Datos!$D$176,IF(AND(Q54=Datos!$E$168,R54=Datos!$B$171),Datos!$E$176,IF(AND(Q54=Datos!$E$169,R54=Datos!$B$171),Datos!$F$176,IF(AND(Q54=Datos!$F$167,R54=Datos!$B$171),Datos!$E$176,IF(AND(Q54=Datos!$F$168,R54=Datos!$B$171),Datos!$E$176,IF(AND(Q54=Datos!$F$169,R54=Datos!$B$171),Datos!$G$176,IF(AND(Q54=Datos!$G$167,R54=Datos!$B$171),Datos!$E$176,IF(AND(Q54=Datos!$G$168,R54=Datos!$B$171),Datos!$F$176,IF(AND(Q54=Datos!$G$169,R54=Datos!$B$171),Datos!$G$176,IF(AND(Q54=Datos!$D$167,R54=Datos!$B$172),Datos!$D$178,IF(AND(Q54=Datos!$D$168,R54=Datos!$B$172),Datos!$D$178,IF(AND(Q54=Datos!$D$169,R54=Datos!$B$172),Datos!$F$178,IF(AND(Q54=Datos!$E$167,R54=Datos!$B$172),Datos!$D$178,IF(AND(Q54=Datos!$E$168,R54=Datos!$B$172),Datos!$E$178,IF(AND(Q54=Datos!$E$169,R54=Datos!$B$172),Datos!$F$178,IF(AND(Q54=Datos!$F$167,R54=Datos!$B$172),Datos!$E$178,IF(AND(Q54=Datos!$F$168,R54=Datos!$B$172),Datos!$E$178,IF(AND(Q54=Datos!$F$169,R54=Datos!$B$172),Datos!$G$178,IF(AND(Q54=Datos!$G$167,R54=Datos!$B$172),Datos!$E$178,IF(AND(Q54=Datos!$G$168,R54=Datos!$B$172),Datos!$F$178,IF(AND(Q54=Datos!$G$169,R54=Datos!$B$172),Datos!$G$179,IF(AND(Q54=Datos!$D$167,R54=Datos!$B$173),Datos!$D$180,IF(AND(Q54=Datos!$D$168,R54=Datos!$B$173),Datos!$D$180,IF(AND(Q54=Datos!$D$169,R54=Datos!$B$173),Datos!$F$180,IF(AND(Q54=Datos!$E$167,R54=Datos!$B$173),Datos!$D$180,IF(AND(Q54=Datos!$E$168,R54=Datos!$B$173),Datos!$E$180,IF(AND(Q54=Datos!$E$169,R54=Datos!$B$173),Datos!$F$180,IF(AND(Q54=Datos!$F$167,R54=Datos!$B$173),Datos!$E$180,IF(AND(Q54=Datos!$F$168,R54=Datos!$B$173),Datos!$E$180,IF(AND(Q54=Datos!$F$169,R54=Datos!$B$173),Datos!$G$180,IF(AND(Q54=Datos!$G$167,R54=Datos!$B$173),Datos!$E$180,IF(AND(Q54=Datos!$G$168,R54=Datos!$B$173),Datos!$F$180,IF(AND(Q54=Datos!$G$169,R54=Datos!$B$173),Datos!$G$180,IF(AND(Q54=Datos!$D$167,R54=Datos!$B$174),Datos!$D$182,IF(AND(Q54=Datos!$D$168,R54=Datos!$B$174),Datos!$D$182,IF(AND(Q54=Datos!$D$169,R54=Datos!$B$174),Datos!$F$182,IF(AND(Q54=Datos!$E$167,R54=Datos!$B$174),Datos!$D$182,IF(AND(Q54=Datos!$E$168,R54=Datos!$B$174),Datos!$E$182,IF(AND(Q54=Datos!$E$169,R54=Datos!$B$174),Datos!$F$182,IF(AND(Q54=Datos!$F$167,R54=Datos!$B$174),Datos!$E$182,IF(AND(Q54=Datos!$F$168,R54=Datos!$B$174),Datos!$E$182,IF(AND(Q54=Datos!$F$169,R54=Datos!$B$174),Datos!$G$182,IF(AND(Q54=Datos!$G$167,R54=Datos!$B$174),Datos!$E$183,IF(AND(Q54=Datos!$G$168,R54=Datos!$B$174),Datos!$F$182,IF(AND(Q54=Datos!$G$169,R54=Datos!$B$174),Datos!$G$183,IF(O54=Datos!$B$159,Datos!$G$183,"-"))))))))))))))))))))))))))))))))))))))))))))))))))</f>
        <v>-</v>
      </c>
      <c r="T54" s="89" t="str">
        <f t="shared" si="0"/>
        <v>-</v>
      </c>
      <c r="U54" s="84"/>
      <c r="V54" s="84"/>
      <c r="W54" s="84"/>
      <c r="X54" s="84"/>
      <c r="Y54" s="84"/>
      <c r="Z54" s="84"/>
      <c r="AA54" s="84"/>
      <c r="AB54" s="85"/>
    </row>
    <row r="55" spans="2:28" s="90" customFormat="1" ht="97.5" customHeight="1" thickBot="1" x14ac:dyDescent="0.3">
      <c r="B55" s="171"/>
      <c r="C55" s="172"/>
      <c r="D55" s="89" t="str">
        <f>IF(B55="","-",VLOOKUP(B55,Datos!$B$3:$C$25,2,FALSE))</f>
        <v>-</v>
      </c>
      <c r="E55" s="82"/>
      <c r="F55" s="82"/>
      <c r="G55" s="82"/>
      <c r="H55" s="82"/>
      <c r="I55" s="82"/>
      <c r="J55" s="82"/>
      <c r="K55" s="84"/>
      <c r="L55" s="84"/>
      <c r="M55" s="84"/>
      <c r="N55" s="84"/>
      <c r="O55" s="82"/>
      <c r="P55" s="82"/>
      <c r="Q55" s="89" t="str">
        <f>IF(AND(O55=Datos!$B$156,P55=Datos!$B$162),Datos!$D$167,IF(AND(O55=Datos!$B$156,P55=Datos!$B$163),Datos!$E$167,IF(AND(O55=Datos!$B$156,P55=Datos!$B$164),Datos!$F$167,IF(AND(O55=Datos!$B$156,P55=Datos!$B$165),Datos!$G$167,IF(AND(O55=Datos!$B$157,P55=Datos!$B$162),Datos!$D$168,IF(AND(O55=Datos!$B$157,P55=Datos!$B$163),Datos!$E$168,IF(AND(O55=Datos!$B$157,P55=Datos!$B$164),Datos!$F$168,IF(AND(O55=Datos!$B$157,P55=Datos!$B$165),Datos!$G$168,IF(AND(O55=Datos!$B$158,P55=Datos!$B$162),Datos!$D$169,IF(AND(O55=Datos!$B$158,P55=Datos!$B$163),Datos!$E$169,IF(AND(O55=Datos!$B$158,P55=Datos!$B$164),Datos!$F$169,IF(AND(O55=Datos!$B$158,P55=Datos!$B$165),Datos!$G$169,IF(AND(O55=Datos!$B$159,P55=Datos!$B$162),"N/A",IF(AND(O55=Datos!$B$159,P55=Datos!$B$163),"N/A",IF(AND(O55=Datos!$B$159,P55=Datos!$B$164),"N/A",IF(AND(O55=Datos!$B$159,P55=Datos!$B$165),"N/A","-"))))))))))))))))</f>
        <v>-</v>
      </c>
      <c r="R55" s="82"/>
      <c r="S55" s="89" t="str">
        <f>(IF(AND(Q55=Datos!$D$167,R55=Datos!$B$171),Datos!$D$176,IF(AND(Q55=Datos!$D$168,R55=Datos!$B$171),Datos!$D$176,IF(AND(Q55=Datos!$D$169,R55=Datos!$B$171),Datos!$F$176,IF(AND(Q55=Datos!$E$167,R55=Datos!$B$171),Datos!$D$176,IF(AND(Q55=Datos!$E$168,R55=Datos!$B$171),Datos!$E$176,IF(AND(Q55=Datos!$E$169,R55=Datos!$B$171),Datos!$F$176,IF(AND(Q55=Datos!$F$167,R55=Datos!$B$171),Datos!$E$176,IF(AND(Q55=Datos!$F$168,R55=Datos!$B$171),Datos!$E$176,IF(AND(Q55=Datos!$F$169,R55=Datos!$B$171),Datos!$G$176,IF(AND(Q55=Datos!$G$167,R55=Datos!$B$171),Datos!$E$176,IF(AND(Q55=Datos!$G$168,R55=Datos!$B$171),Datos!$F$176,IF(AND(Q55=Datos!$G$169,R55=Datos!$B$171),Datos!$G$176,IF(AND(Q55=Datos!$D$167,R55=Datos!$B$172),Datos!$D$178,IF(AND(Q55=Datos!$D$168,R55=Datos!$B$172),Datos!$D$178,IF(AND(Q55=Datos!$D$169,R55=Datos!$B$172),Datos!$F$178,IF(AND(Q55=Datos!$E$167,R55=Datos!$B$172),Datos!$D$178,IF(AND(Q55=Datos!$E$168,R55=Datos!$B$172),Datos!$E$178,IF(AND(Q55=Datos!$E$169,R55=Datos!$B$172),Datos!$F$178,IF(AND(Q55=Datos!$F$167,R55=Datos!$B$172),Datos!$E$178,IF(AND(Q55=Datos!$F$168,R55=Datos!$B$172),Datos!$E$178,IF(AND(Q55=Datos!$F$169,R55=Datos!$B$172),Datos!$G$178,IF(AND(Q55=Datos!$G$167,R55=Datos!$B$172),Datos!$E$178,IF(AND(Q55=Datos!$G$168,R55=Datos!$B$172),Datos!$F$178,IF(AND(Q55=Datos!$G$169,R55=Datos!$B$172),Datos!$G$179,IF(AND(Q55=Datos!$D$167,R55=Datos!$B$173),Datos!$D$180,IF(AND(Q55=Datos!$D$168,R55=Datos!$B$173),Datos!$D$180,IF(AND(Q55=Datos!$D$169,R55=Datos!$B$173),Datos!$F$180,IF(AND(Q55=Datos!$E$167,R55=Datos!$B$173),Datos!$D$180,IF(AND(Q55=Datos!$E$168,R55=Datos!$B$173),Datos!$E$180,IF(AND(Q55=Datos!$E$169,R55=Datos!$B$173),Datos!$F$180,IF(AND(Q55=Datos!$F$167,R55=Datos!$B$173),Datos!$E$180,IF(AND(Q55=Datos!$F$168,R55=Datos!$B$173),Datos!$E$180,IF(AND(Q55=Datos!$F$169,R55=Datos!$B$173),Datos!$G$180,IF(AND(Q55=Datos!$G$167,R55=Datos!$B$173),Datos!$E$180,IF(AND(Q55=Datos!$G$168,R55=Datos!$B$173),Datos!$F$180,IF(AND(Q55=Datos!$G$169,R55=Datos!$B$173),Datos!$G$180,IF(AND(Q55=Datos!$D$167,R55=Datos!$B$174),Datos!$D$182,IF(AND(Q55=Datos!$D$168,R55=Datos!$B$174),Datos!$D$182,IF(AND(Q55=Datos!$D$169,R55=Datos!$B$174),Datos!$F$182,IF(AND(Q55=Datos!$E$167,R55=Datos!$B$174),Datos!$D$182,IF(AND(Q55=Datos!$E$168,R55=Datos!$B$174),Datos!$E$182,IF(AND(Q55=Datos!$E$169,R55=Datos!$B$174),Datos!$F$182,IF(AND(Q55=Datos!$F$167,R55=Datos!$B$174),Datos!$E$182,IF(AND(Q55=Datos!$F$168,R55=Datos!$B$174),Datos!$E$182,IF(AND(Q55=Datos!$F$169,R55=Datos!$B$174),Datos!$G$182,IF(AND(Q55=Datos!$G$167,R55=Datos!$B$174),Datos!$E$183,IF(AND(Q55=Datos!$G$168,R55=Datos!$B$174),Datos!$F$182,IF(AND(Q55=Datos!$G$169,R55=Datos!$B$174),Datos!$G$183,IF(O55=Datos!$B$159,Datos!$G$183,"-"))))))))))))))))))))))))))))))))))))))))))))))))))</f>
        <v>-</v>
      </c>
      <c r="T55" s="89" t="str">
        <f t="shared" si="0"/>
        <v>-</v>
      </c>
      <c r="U55" s="84"/>
      <c r="V55" s="84"/>
      <c r="W55" s="84"/>
      <c r="X55" s="84"/>
      <c r="Y55" s="84"/>
      <c r="Z55" s="84"/>
      <c r="AA55" s="84"/>
      <c r="AB55" s="85"/>
    </row>
    <row r="56" spans="2:28" s="90" customFormat="1" ht="97.5" customHeight="1" thickBot="1" x14ac:dyDescent="0.3">
      <c r="B56" s="171"/>
      <c r="C56" s="172"/>
      <c r="D56" s="89" t="str">
        <f>IF(B56="","-",VLOOKUP(B56,Datos!$B$3:$C$25,2,FALSE))</f>
        <v>-</v>
      </c>
      <c r="E56" s="82"/>
      <c r="F56" s="82"/>
      <c r="G56" s="82"/>
      <c r="H56" s="82"/>
      <c r="I56" s="82"/>
      <c r="J56" s="82"/>
      <c r="K56" s="84"/>
      <c r="L56" s="84"/>
      <c r="M56" s="84"/>
      <c r="N56" s="84"/>
      <c r="O56" s="82"/>
      <c r="P56" s="82"/>
      <c r="Q56" s="89" t="str">
        <f>IF(AND(O56=Datos!$B$156,P56=Datos!$B$162),Datos!$D$167,IF(AND(O56=Datos!$B$156,P56=Datos!$B$163),Datos!$E$167,IF(AND(O56=Datos!$B$156,P56=Datos!$B$164),Datos!$F$167,IF(AND(O56=Datos!$B$156,P56=Datos!$B$165),Datos!$G$167,IF(AND(O56=Datos!$B$157,P56=Datos!$B$162),Datos!$D$168,IF(AND(O56=Datos!$B$157,P56=Datos!$B$163),Datos!$E$168,IF(AND(O56=Datos!$B$157,P56=Datos!$B$164),Datos!$F$168,IF(AND(O56=Datos!$B$157,P56=Datos!$B$165),Datos!$G$168,IF(AND(O56=Datos!$B$158,P56=Datos!$B$162),Datos!$D$169,IF(AND(O56=Datos!$B$158,P56=Datos!$B$163),Datos!$E$169,IF(AND(O56=Datos!$B$158,P56=Datos!$B$164),Datos!$F$169,IF(AND(O56=Datos!$B$158,P56=Datos!$B$165),Datos!$G$169,IF(AND(O56=Datos!$B$159,P56=Datos!$B$162),"N/A",IF(AND(O56=Datos!$B$159,P56=Datos!$B$163),"N/A",IF(AND(O56=Datos!$B$159,P56=Datos!$B$164),"N/A",IF(AND(O56=Datos!$B$159,P56=Datos!$B$165),"N/A","-"))))))))))))))))</f>
        <v>-</v>
      </c>
      <c r="R56" s="82"/>
      <c r="S56" s="89" t="str">
        <f>(IF(AND(Q56=Datos!$D$167,R56=Datos!$B$171),Datos!$D$176,IF(AND(Q56=Datos!$D$168,R56=Datos!$B$171),Datos!$D$176,IF(AND(Q56=Datos!$D$169,R56=Datos!$B$171),Datos!$F$176,IF(AND(Q56=Datos!$E$167,R56=Datos!$B$171),Datos!$D$176,IF(AND(Q56=Datos!$E$168,R56=Datos!$B$171),Datos!$E$176,IF(AND(Q56=Datos!$E$169,R56=Datos!$B$171),Datos!$F$176,IF(AND(Q56=Datos!$F$167,R56=Datos!$B$171),Datos!$E$176,IF(AND(Q56=Datos!$F$168,R56=Datos!$B$171),Datos!$E$176,IF(AND(Q56=Datos!$F$169,R56=Datos!$B$171),Datos!$G$176,IF(AND(Q56=Datos!$G$167,R56=Datos!$B$171),Datos!$E$176,IF(AND(Q56=Datos!$G$168,R56=Datos!$B$171),Datos!$F$176,IF(AND(Q56=Datos!$G$169,R56=Datos!$B$171),Datos!$G$176,IF(AND(Q56=Datos!$D$167,R56=Datos!$B$172),Datos!$D$178,IF(AND(Q56=Datos!$D$168,R56=Datos!$B$172),Datos!$D$178,IF(AND(Q56=Datos!$D$169,R56=Datos!$B$172),Datos!$F$178,IF(AND(Q56=Datos!$E$167,R56=Datos!$B$172),Datos!$D$178,IF(AND(Q56=Datos!$E$168,R56=Datos!$B$172),Datos!$E$178,IF(AND(Q56=Datos!$E$169,R56=Datos!$B$172),Datos!$F$178,IF(AND(Q56=Datos!$F$167,R56=Datos!$B$172),Datos!$E$178,IF(AND(Q56=Datos!$F$168,R56=Datos!$B$172),Datos!$E$178,IF(AND(Q56=Datos!$F$169,R56=Datos!$B$172),Datos!$G$178,IF(AND(Q56=Datos!$G$167,R56=Datos!$B$172),Datos!$E$178,IF(AND(Q56=Datos!$G$168,R56=Datos!$B$172),Datos!$F$178,IF(AND(Q56=Datos!$G$169,R56=Datos!$B$172),Datos!$G$179,IF(AND(Q56=Datos!$D$167,R56=Datos!$B$173),Datos!$D$180,IF(AND(Q56=Datos!$D$168,R56=Datos!$B$173),Datos!$D$180,IF(AND(Q56=Datos!$D$169,R56=Datos!$B$173),Datos!$F$180,IF(AND(Q56=Datos!$E$167,R56=Datos!$B$173),Datos!$D$180,IF(AND(Q56=Datos!$E$168,R56=Datos!$B$173),Datos!$E$180,IF(AND(Q56=Datos!$E$169,R56=Datos!$B$173),Datos!$F$180,IF(AND(Q56=Datos!$F$167,R56=Datos!$B$173),Datos!$E$180,IF(AND(Q56=Datos!$F$168,R56=Datos!$B$173),Datos!$E$180,IF(AND(Q56=Datos!$F$169,R56=Datos!$B$173),Datos!$G$180,IF(AND(Q56=Datos!$G$167,R56=Datos!$B$173),Datos!$E$180,IF(AND(Q56=Datos!$G$168,R56=Datos!$B$173),Datos!$F$180,IF(AND(Q56=Datos!$G$169,R56=Datos!$B$173),Datos!$G$180,IF(AND(Q56=Datos!$D$167,R56=Datos!$B$174),Datos!$D$182,IF(AND(Q56=Datos!$D$168,R56=Datos!$B$174),Datos!$D$182,IF(AND(Q56=Datos!$D$169,R56=Datos!$B$174),Datos!$F$182,IF(AND(Q56=Datos!$E$167,R56=Datos!$B$174),Datos!$D$182,IF(AND(Q56=Datos!$E$168,R56=Datos!$B$174),Datos!$E$182,IF(AND(Q56=Datos!$E$169,R56=Datos!$B$174),Datos!$F$182,IF(AND(Q56=Datos!$F$167,R56=Datos!$B$174),Datos!$E$182,IF(AND(Q56=Datos!$F$168,R56=Datos!$B$174),Datos!$E$182,IF(AND(Q56=Datos!$F$169,R56=Datos!$B$174),Datos!$G$182,IF(AND(Q56=Datos!$G$167,R56=Datos!$B$174),Datos!$E$183,IF(AND(Q56=Datos!$G$168,R56=Datos!$B$174),Datos!$F$182,IF(AND(Q56=Datos!$G$169,R56=Datos!$B$174),Datos!$G$183,IF(O56=Datos!$B$159,Datos!$G$183,"-"))))))))))))))))))))))))))))))))))))))))))))))))))</f>
        <v>-</v>
      </c>
      <c r="T56" s="89" t="str">
        <f t="shared" si="0"/>
        <v>-</v>
      </c>
      <c r="U56" s="84"/>
      <c r="V56" s="84"/>
      <c r="W56" s="84"/>
      <c r="X56" s="84"/>
      <c r="Y56" s="84"/>
      <c r="Z56" s="84"/>
      <c r="AA56" s="84"/>
      <c r="AB56" s="85"/>
    </row>
    <row r="57" spans="2:28" s="90" customFormat="1" ht="97.5" customHeight="1" thickBot="1" x14ac:dyDescent="0.3">
      <c r="B57" s="171"/>
      <c r="C57" s="172"/>
      <c r="D57" s="89" t="str">
        <f>IF(B57="","-",VLOOKUP(B57,Datos!$B$3:$C$25,2,FALSE))</f>
        <v>-</v>
      </c>
      <c r="E57" s="82"/>
      <c r="F57" s="82"/>
      <c r="G57" s="82"/>
      <c r="H57" s="82"/>
      <c r="I57" s="82"/>
      <c r="J57" s="82"/>
      <c r="K57" s="84"/>
      <c r="L57" s="84"/>
      <c r="M57" s="84"/>
      <c r="N57" s="84"/>
      <c r="O57" s="82"/>
      <c r="P57" s="82"/>
      <c r="Q57" s="89" t="str">
        <f>IF(AND(O57=Datos!$B$156,P57=Datos!$B$162),Datos!$D$167,IF(AND(O57=Datos!$B$156,P57=Datos!$B$163),Datos!$E$167,IF(AND(O57=Datos!$B$156,P57=Datos!$B$164),Datos!$F$167,IF(AND(O57=Datos!$B$156,P57=Datos!$B$165),Datos!$G$167,IF(AND(O57=Datos!$B$157,P57=Datos!$B$162),Datos!$D$168,IF(AND(O57=Datos!$B$157,P57=Datos!$B$163),Datos!$E$168,IF(AND(O57=Datos!$B$157,P57=Datos!$B$164),Datos!$F$168,IF(AND(O57=Datos!$B$157,P57=Datos!$B$165),Datos!$G$168,IF(AND(O57=Datos!$B$158,P57=Datos!$B$162),Datos!$D$169,IF(AND(O57=Datos!$B$158,P57=Datos!$B$163),Datos!$E$169,IF(AND(O57=Datos!$B$158,P57=Datos!$B$164),Datos!$F$169,IF(AND(O57=Datos!$B$158,P57=Datos!$B$165),Datos!$G$169,IF(AND(O57=Datos!$B$159,P57=Datos!$B$162),"N/A",IF(AND(O57=Datos!$B$159,P57=Datos!$B$163),"N/A",IF(AND(O57=Datos!$B$159,P57=Datos!$B$164),"N/A",IF(AND(O57=Datos!$B$159,P57=Datos!$B$165),"N/A","-"))))))))))))))))</f>
        <v>-</v>
      </c>
      <c r="R57" s="82"/>
      <c r="S57" s="89" t="str">
        <f>(IF(AND(Q57=Datos!$D$167,R57=Datos!$B$171),Datos!$D$176,IF(AND(Q57=Datos!$D$168,R57=Datos!$B$171),Datos!$D$176,IF(AND(Q57=Datos!$D$169,R57=Datos!$B$171),Datos!$F$176,IF(AND(Q57=Datos!$E$167,R57=Datos!$B$171),Datos!$D$176,IF(AND(Q57=Datos!$E$168,R57=Datos!$B$171),Datos!$E$176,IF(AND(Q57=Datos!$E$169,R57=Datos!$B$171),Datos!$F$176,IF(AND(Q57=Datos!$F$167,R57=Datos!$B$171),Datos!$E$176,IF(AND(Q57=Datos!$F$168,R57=Datos!$B$171),Datos!$E$176,IF(AND(Q57=Datos!$F$169,R57=Datos!$B$171),Datos!$G$176,IF(AND(Q57=Datos!$G$167,R57=Datos!$B$171),Datos!$E$176,IF(AND(Q57=Datos!$G$168,R57=Datos!$B$171),Datos!$F$176,IF(AND(Q57=Datos!$G$169,R57=Datos!$B$171),Datos!$G$176,IF(AND(Q57=Datos!$D$167,R57=Datos!$B$172),Datos!$D$178,IF(AND(Q57=Datos!$D$168,R57=Datos!$B$172),Datos!$D$178,IF(AND(Q57=Datos!$D$169,R57=Datos!$B$172),Datos!$F$178,IF(AND(Q57=Datos!$E$167,R57=Datos!$B$172),Datos!$D$178,IF(AND(Q57=Datos!$E$168,R57=Datos!$B$172),Datos!$E$178,IF(AND(Q57=Datos!$E$169,R57=Datos!$B$172),Datos!$F$178,IF(AND(Q57=Datos!$F$167,R57=Datos!$B$172),Datos!$E$178,IF(AND(Q57=Datos!$F$168,R57=Datos!$B$172),Datos!$E$178,IF(AND(Q57=Datos!$F$169,R57=Datos!$B$172),Datos!$G$178,IF(AND(Q57=Datos!$G$167,R57=Datos!$B$172),Datos!$E$178,IF(AND(Q57=Datos!$G$168,R57=Datos!$B$172),Datos!$F$178,IF(AND(Q57=Datos!$G$169,R57=Datos!$B$172),Datos!$G$179,IF(AND(Q57=Datos!$D$167,R57=Datos!$B$173),Datos!$D$180,IF(AND(Q57=Datos!$D$168,R57=Datos!$B$173),Datos!$D$180,IF(AND(Q57=Datos!$D$169,R57=Datos!$B$173),Datos!$F$180,IF(AND(Q57=Datos!$E$167,R57=Datos!$B$173),Datos!$D$180,IF(AND(Q57=Datos!$E$168,R57=Datos!$B$173),Datos!$E$180,IF(AND(Q57=Datos!$E$169,R57=Datos!$B$173),Datos!$F$180,IF(AND(Q57=Datos!$F$167,R57=Datos!$B$173),Datos!$E$180,IF(AND(Q57=Datos!$F$168,R57=Datos!$B$173),Datos!$E$180,IF(AND(Q57=Datos!$F$169,R57=Datos!$B$173),Datos!$G$180,IF(AND(Q57=Datos!$G$167,R57=Datos!$B$173),Datos!$E$180,IF(AND(Q57=Datos!$G$168,R57=Datos!$B$173),Datos!$F$180,IF(AND(Q57=Datos!$G$169,R57=Datos!$B$173),Datos!$G$180,IF(AND(Q57=Datos!$D$167,R57=Datos!$B$174),Datos!$D$182,IF(AND(Q57=Datos!$D$168,R57=Datos!$B$174),Datos!$D$182,IF(AND(Q57=Datos!$D$169,R57=Datos!$B$174),Datos!$F$182,IF(AND(Q57=Datos!$E$167,R57=Datos!$B$174),Datos!$D$182,IF(AND(Q57=Datos!$E$168,R57=Datos!$B$174),Datos!$E$182,IF(AND(Q57=Datos!$E$169,R57=Datos!$B$174),Datos!$F$182,IF(AND(Q57=Datos!$F$167,R57=Datos!$B$174),Datos!$E$182,IF(AND(Q57=Datos!$F$168,R57=Datos!$B$174),Datos!$E$182,IF(AND(Q57=Datos!$F$169,R57=Datos!$B$174),Datos!$G$182,IF(AND(Q57=Datos!$G$167,R57=Datos!$B$174),Datos!$E$183,IF(AND(Q57=Datos!$G$168,R57=Datos!$B$174),Datos!$F$182,IF(AND(Q57=Datos!$G$169,R57=Datos!$B$174),Datos!$G$183,IF(O57=Datos!$B$159,Datos!$G$183,"-"))))))))))))))))))))))))))))))))))))))))))))))))))</f>
        <v>-</v>
      </c>
      <c r="T57" s="89" t="str">
        <f t="shared" si="0"/>
        <v>-</v>
      </c>
      <c r="U57" s="84"/>
      <c r="V57" s="84"/>
      <c r="W57" s="84"/>
      <c r="X57" s="84"/>
      <c r="Y57" s="84"/>
      <c r="Z57" s="84"/>
      <c r="AA57" s="84"/>
      <c r="AB57" s="85"/>
    </row>
    <row r="58" spans="2:28" s="90" customFormat="1" ht="97.5" customHeight="1" thickBot="1" x14ac:dyDescent="0.3">
      <c r="B58" s="171"/>
      <c r="C58" s="172"/>
      <c r="D58" s="89" t="str">
        <f>IF(B58="","-",VLOOKUP(B58,Datos!$B$3:$C$25,2,FALSE))</f>
        <v>-</v>
      </c>
      <c r="E58" s="82"/>
      <c r="F58" s="82"/>
      <c r="G58" s="82"/>
      <c r="H58" s="82"/>
      <c r="I58" s="82"/>
      <c r="J58" s="82"/>
      <c r="K58" s="84"/>
      <c r="L58" s="84"/>
      <c r="M58" s="84"/>
      <c r="N58" s="84"/>
      <c r="O58" s="82"/>
      <c r="P58" s="82"/>
      <c r="Q58" s="89" t="str">
        <f>IF(AND(O58=Datos!$B$156,P58=Datos!$B$162),Datos!$D$167,IF(AND(O58=Datos!$B$156,P58=Datos!$B$163),Datos!$E$167,IF(AND(O58=Datos!$B$156,P58=Datos!$B$164),Datos!$F$167,IF(AND(O58=Datos!$B$156,P58=Datos!$B$165),Datos!$G$167,IF(AND(O58=Datos!$B$157,P58=Datos!$B$162),Datos!$D$168,IF(AND(O58=Datos!$B$157,P58=Datos!$B$163),Datos!$E$168,IF(AND(O58=Datos!$B$157,P58=Datos!$B$164),Datos!$F$168,IF(AND(O58=Datos!$B$157,P58=Datos!$B$165),Datos!$G$168,IF(AND(O58=Datos!$B$158,P58=Datos!$B$162),Datos!$D$169,IF(AND(O58=Datos!$B$158,P58=Datos!$B$163),Datos!$E$169,IF(AND(O58=Datos!$B$158,P58=Datos!$B$164),Datos!$F$169,IF(AND(O58=Datos!$B$158,P58=Datos!$B$165),Datos!$G$169,IF(AND(O58=Datos!$B$159,P58=Datos!$B$162),"N/A",IF(AND(O58=Datos!$B$159,P58=Datos!$B$163),"N/A",IF(AND(O58=Datos!$B$159,P58=Datos!$B$164),"N/A",IF(AND(O58=Datos!$B$159,P58=Datos!$B$165),"N/A","-"))))))))))))))))</f>
        <v>-</v>
      </c>
      <c r="R58" s="82"/>
      <c r="S58" s="89" t="str">
        <f>(IF(AND(Q58=Datos!$D$167,R58=Datos!$B$171),Datos!$D$176,IF(AND(Q58=Datos!$D$168,R58=Datos!$B$171),Datos!$D$176,IF(AND(Q58=Datos!$D$169,R58=Datos!$B$171),Datos!$F$176,IF(AND(Q58=Datos!$E$167,R58=Datos!$B$171),Datos!$D$176,IF(AND(Q58=Datos!$E$168,R58=Datos!$B$171),Datos!$E$176,IF(AND(Q58=Datos!$E$169,R58=Datos!$B$171),Datos!$F$176,IF(AND(Q58=Datos!$F$167,R58=Datos!$B$171),Datos!$E$176,IF(AND(Q58=Datos!$F$168,R58=Datos!$B$171),Datos!$E$176,IF(AND(Q58=Datos!$F$169,R58=Datos!$B$171),Datos!$G$176,IF(AND(Q58=Datos!$G$167,R58=Datos!$B$171),Datos!$E$176,IF(AND(Q58=Datos!$G$168,R58=Datos!$B$171),Datos!$F$176,IF(AND(Q58=Datos!$G$169,R58=Datos!$B$171),Datos!$G$176,IF(AND(Q58=Datos!$D$167,R58=Datos!$B$172),Datos!$D$178,IF(AND(Q58=Datos!$D$168,R58=Datos!$B$172),Datos!$D$178,IF(AND(Q58=Datos!$D$169,R58=Datos!$B$172),Datos!$F$178,IF(AND(Q58=Datos!$E$167,R58=Datos!$B$172),Datos!$D$178,IF(AND(Q58=Datos!$E$168,R58=Datos!$B$172),Datos!$E$178,IF(AND(Q58=Datos!$E$169,R58=Datos!$B$172),Datos!$F$178,IF(AND(Q58=Datos!$F$167,R58=Datos!$B$172),Datos!$E$178,IF(AND(Q58=Datos!$F$168,R58=Datos!$B$172),Datos!$E$178,IF(AND(Q58=Datos!$F$169,R58=Datos!$B$172),Datos!$G$178,IF(AND(Q58=Datos!$G$167,R58=Datos!$B$172),Datos!$E$178,IF(AND(Q58=Datos!$G$168,R58=Datos!$B$172),Datos!$F$178,IF(AND(Q58=Datos!$G$169,R58=Datos!$B$172),Datos!$G$179,IF(AND(Q58=Datos!$D$167,R58=Datos!$B$173),Datos!$D$180,IF(AND(Q58=Datos!$D$168,R58=Datos!$B$173),Datos!$D$180,IF(AND(Q58=Datos!$D$169,R58=Datos!$B$173),Datos!$F$180,IF(AND(Q58=Datos!$E$167,R58=Datos!$B$173),Datos!$D$180,IF(AND(Q58=Datos!$E$168,R58=Datos!$B$173),Datos!$E$180,IF(AND(Q58=Datos!$E$169,R58=Datos!$B$173),Datos!$F$180,IF(AND(Q58=Datos!$F$167,R58=Datos!$B$173),Datos!$E$180,IF(AND(Q58=Datos!$F$168,R58=Datos!$B$173),Datos!$E$180,IF(AND(Q58=Datos!$F$169,R58=Datos!$B$173),Datos!$G$180,IF(AND(Q58=Datos!$G$167,R58=Datos!$B$173),Datos!$E$180,IF(AND(Q58=Datos!$G$168,R58=Datos!$B$173),Datos!$F$180,IF(AND(Q58=Datos!$G$169,R58=Datos!$B$173),Datos!$G$180,IF(AND(Q58=Datos!$D$167,R58=Datos!$B$174),Datos!$D$182,IF(AND(Q58=Datos!$D$168,R58=Datos!$B$174),Datos!$D$182,IF(AND(Q58=Datos!$D$169,R58=Datos!$B$174),Datos!$F$182,IF(AND(Q58=Datos!$E$167,R58=Datos!$B$174),Datos!$D$182,IF(AND(Q58=Datos!$E$168,R58=Datos!$B$174),Datos!$E$182,IF(AND(Q58=Datos!$E$169,R58=Datos!$B$174),Datos!$F$182,IF(AND(Q58=Datos!$F$167,R58=Datos!$B$174),Datos!$E$182,IF(AND(Q58=Datos!$F$168,R58=Datos!$B$174),Datos!$E$182,IF(AND(Q58=Datos!$F$169,R58=Datos!$B$174),Datos!$G$182,IF(AND(Q58=Datos!$G$167,R58=Datos!$B$174),Datos!$E$183,IF(AND(Q58=Datos!$G$168,R58=Datos!$B$174),Datos!$F$182,IF(AND(Q58=Datos!$G$169,R58=Datos!$B$174),Datos!$G$183,IF(O58=Datos!$B$159,Datos!$G$183,"-"))))))))))))))))))))))))))))))))))))))))))))))))))</f>
        <v>-</v>
      </c>
      <c r="T58" s="89" t="str">
        <f t="shared" si="0"/>
        <v>-</v>
      </c>
      <c r="U58" s="84"/>
      <c r="V58" s="84"/>
      <c r="W58" s="84"/>
      <c r="X58" s="84"/>
      <c r="Y58" s="84"/>
      <c r="Z58" s="84"/>
      <c r="AA58" s="84"/>
      <c r="AB58" s="85"/>
    </row>
    <row r="59" spans="2:28" s="90" customFormat="1" ht="97.5" customHeight="1" thickBot="1" x14ac:dyDescent="0.3">
      <c r="B59" s="171"/>
      <c r="C59" s="172"/>
      <c r="D59" s="89" t="str">
        <f>IF(B59="","-",VLOOKUP(B59,Datos!$B$3:$C$25,2,FALSE))</f>
        <v>-</v>
      </c>
      <c r="E59" s="82"/>
      <c r="F59" s="82"/>
      <c r="G59" s="82"/>
      <c r="H59" s="82"/>
      <c r="I59" s="82"/>
      <c r="J59" s="82"/>
      <c r="K59" s="84"/>
      <c r="L59" s="84"/>
      <c r="M59" s="84"/>
      <c r="N59" s="84"/>
      <c r="O59" s="82"/>
      <c r="P59" s="82"/>
      <c r="Q59" s="89" t="str">
        <f>IF(AND(O59=Datos!$B$156,P59=Datos!$B$162),Datos!$D$167,IF(AND(O59=Datos!$B$156,P59=Datos!$B$163),Datos!$E$167,IF(AND(O59=Datos!$B$156,P59=Datos!$B$164),Datos!$F$167,IF(AND(O59=Datos!$B$156,P59=Datos!$B$165),Datos!$G$167,IF(AND(O59=Datos!$B$157,P59=Datos!$B$162),Datos!$D$168,IF(AND(O59=Datos!$B$157,P59=Datos!$B$163),Datos!$E$168,IF(AND(O59=Datos!$B$157,P59=Datos!$B$164),Datos!$F$168,IF(AND(O59=Datos!$B$157,P59=Datos!$B$165),Datos!$G$168,IF(AND(O59=Datos!$B$158,P59=Datos!$B$162),Datos!$D$169,IF(AND(O59=Datos!$B$158,P59=Datos!$B$163),Datos!$E$169,IF(AND(O59=Datos!$B$158,P59=Datos!$B$164),Datos!$F$169,IF(AND(O59=Datos!$B$158,P59=Datos!$B$165),Datos!$G$169,IF(AND(O59=Datos!$B$159,P59=Datos!$B$162),"N/A",IF(AND(O59=Datos!$B$159,P59=Datos!$B$163),"N/A",IF(AND(O59=Datos!$B$159,P59=Datos!$B$164),"N/A",IF(AND(O59=Datos!$B$159,P59=Datos!$B$165),"N/A","-"))))))))))))))))</f>
        <v>-</v>
      </c>
      <c r="R59" s="82"/>
      <c r="S59" s="89" t="str">
        <f>(IF(AND(Q59=Datos!$D$167,R59=Datos!$B$171),Datos!$D$176,IF(AND(Q59=Datos!$D$168,R59=Datos!$B$171),Datos!$D$176,IF(AND(Q59=Datos!$D$169,R59=Datos!$B$171),Datos!$F$176,IF(AND(Q59=Datos!$E$167,R59=Datos!$B$171),Datos!$D$176,IF(AND(Q59=Datos!$E$168,R59=Datos!$B$171),Datos!$E$176,IF(AND(Q59=Datos!$E$169,R59=Datos!$B$171),Datos!$F$176,IF(AND(Q59=Datos!$F$167,R59=Datos!$B$171),Datos!$E$176,IF(AND(Q59=Datos!$F$168,R59=Datos!$B$171),Datos!$E$176,IF(AND(Q59=Datos!$F$169,R59=Datos!$B$171),Datos!$G$176,IF(AND(Q59=Datos!$G$167,R59=Datos!$B$171),Datos!$E$176,IF(AND(Q59=Datos!$G$168,R59=Datos!$B$171),Datos!$F$176,IF(AND(Q59=Datos!$G$169,R59=Datos!$B$171),Datos!$G$176,IF(AND(Q59=Datos!$D$167,R59=Datos!$B$172),Datos!$D$178,IF(AND(Q59=Datos!$D$168,R59=Datos!$B$172),Datos!$D$178,IF(AND(Q59=Datos!$D$169,R59=Datos!$B$172),Datos!$F$178,IF(AND(Q59=Datos!$E$167,R59=Datos!$B$172),Datos!$D$178,IF(AND(Q59=Datos!$E$168,R59=Datos!$B$172),Datos!$E$178,IF(AND(Q59=Datos!$E$169,R59=Datos!$B$172),Datos!$F$178,IF(AND(Q59=Datos!$F$167,R59=Datos!$B$172),Datos!$E$178,IF(AND(Q59=Datos!$F$168,R59=Datos!$B$172),Datos!$E$178,IF(AND(Q59=Datos!$F$169,R59=Datos!$B$172),Datos!$G$178,IF(AND(Q59=Datos!$G$167,R59=Datos!$B$172),Datos!$E$178,IF(AND(Q59=Datos!$G$168,R59=Datos!$B$172),Datos!$F$178,IF(AND(Q59=Datos!$G$169,R59=Datos!$B$172),Datos!$G$179,IF(AND(Q59=Datos!$D$167,R59=Datos!$B$173),Datos!$D$180,IF(AND(Q59=Datos!$D$168,R59=Datos!$B$173),Datos!$D$180,IF(AND(Q59=Datos!$D$169,R59=Datos!$B$173),Datos!$F$180,IF(AND(Q59=Datos!$E$167,R59=Datos!$B$173),Datos!$D$180,IF(AND(Q59=Datos!$E$168,R59=Datos!$B$173),Datos!$E$180,IF(AND(Q59=Datos!$E$169,R59=Datos!$B$173),Datos!$F$180,IF(AND(Q59=Datos!$F$167,R59=Datos!$B$173),Datos!$E$180,IF(AND(Q59=Datos!$F$168,R59=Datos!$B$173),Datos!$E$180,IF(AND(Q59=Datos!$F$169,R59=Datos!$B$173),Datos!$G$180,IF(AND(Q59=Datos!$G$167,R59=Datos!$B$173),Datos!$E$180,IF(AND(Q59=Datos!$G$168,R59=Datos!$B$173),Datos!$F$180,IF(AND(Q59=Datos!$G$169,R59=Datos!$B$173),Datos!$G$180,IF(AND(Q59=Datos!$D$167,R59=Datos!$B$174),Datos!$D$182,IF(AND(Q59=Datos!$D$168,R59=Datos!$B$174),Datos!$D$182,IF(AND(Q59=Datos!$D$169,R59=Datos!$B$174),Datos!$F$182,IF(AND(Q59=Datos!$E$167,R59=Datos!$B$174),Datos!$D$182,IF(AND(Q59=Datos!$E$168,R59=Datos!$B$174),Datos!$E$182,IF(AND(Q59=Datos!$E$169,R59=Datos!$B$174),Datos!$F$182,IF(AND(Q59=Datos!$F$167,R59=Datos!$B$174),Datos!$E$182,IF(AND(Q59=Datos!$F$168,R59=Datos!$B$174),Datos!$E$182,IF(AND(Q59=Datos!$F$169,R59=Datos!$B$174),Datos!$G$182,IF(AND(Q59=Datos!$G$167,R59=Datos!$B$174),Datos!$E$183,IF(AND(Q59=Datos!$G$168,R59=Datos!$B$174),Datos!$F$182,IF(AND(Q59=Datos!$G$169,R59=Datos!$B$174),Datos!$G$183,IF(O59=Datos!$B$159,Datos!$G$183,"-"))))))))))))))))))))))))))))))))))))))))))))))))))</f>
        <v>-</v>
      </c>
      <c r="T59" s="89" t="str">
        <f t="shared" si="0"/>
        <v>-</v>
      </c>
      <c r="U59" s="84"/>
      <c r="V59" s="84"/>
      <c r="W59" s="84"/>
      <c r="X59" s="84"/>
      <c r="Y59" s="84"/>
      <c r="Z59" s="84"/>
      <c r="AA59" s="84"/>
      <c r="AB59" s="85"/>
    </row>
    <row r="60" spans="2:28" s="90" customFormat="1" ht="97.5" customHeight="1" thickBot="1" x14ac:dyDescent="0.3">
      <c r="B60" s="171"/>
      <c r="C60" s="172"/>
      <c r="D60" s="89" t="str">
        <f>IF(B60="","-",VLOOKUP(B60,Datos!$B$3:$C$25,2,FALSE))</f>
        <v>-</v>
      </c>
      <c r="E60" s="82"/>
      <c r="F60" s="82"/>
      <c r="G60" s="82"/>
      <c r="H60" s="82"/>
      <c r="I60" s="82"/>
      <c r="J60" s="82"/>
      <c r="K60" s="84"/>
      <c r="L60" s="84"/>
      <c r="M60" s="84"/>
      <c r="N60" s="84"/>
      <c r="O60" s="82"/>
      <c r="P60" s="82"/>
      <c r="Q60" s="89" t="str">
        <f>IF(AND(O60=Datos!$B$156,P60=Datos!$B$162),Datos!$D$167,IF(AND(O60=Datos!$B$156,P60=Datos!$B$163),Datos!$E$167,IF(AND(O60=Datos!$B$156,P60=Datos!$B$164),Datos!$F$167,IF(AND(O60=Datos!$B$156,P60=Datos!$B$165),Datos!$G$167,IF(AND(O60=Datos!$B$157,P60=Datos!$B$162),Datos!$D$168,IF(AND(O60=Datos!$B$157,P60=Datos!$B$163),Datos!$E$168,IF(AND(O60=Datos!$B$157,P60=Datos!$B$164),Datos!$F$168,IF(AND(O60=Datos!$B$157,P60=Datos!$B$165),Datos!$G$168,IF(AND(O60=Datos!$B$158,P60=Datos!$B$162),Datos!$D$169,IF(AND(O60=Datos!$B$158,P60=Datos!$B$163),Datos!$E$169,IF(AND(O60=Datos!$B$158,P60=Datos!$B$164),Datos!$F$169,IF(AND(O60=Datos!$B$158,P60=Datos!$B$165),Datos!$G$169,IF(AND(O60=Datos!$B$159,P60=Datos!$B$162),"N/A",IF(AND(O60=Datos!$B$159,P60=Datos!$B$163),"N/A",IF(AND(O60=Datos!$B$159,P60=Datos!$B$164),"N/A",IF(AND(O60=Datos!$B$159,P60=Datos!$B$165),"N/A","-"))))))))))))))))</f>
        <v>-</v>
      </c>
      <c r="R60" s="82"/>
      <c r="S60" s="89" t="str">
        <f>(IF(AND(Q60=Datos!$D$167,R60=Datos!$B$171),Datos!$D$176,IF(AND(Q60=Datos!$D$168,R60=Datos!$B$171),Datos!$D$176,IF(AND(Q60=Datos!$D$169,R60=Datos!$B$171),Datos!$F$176,IF(AND(Q60=Datos!$E$167,R60=Datos!$B$171),Datos!$D$176,IF(AND(Q60=Datos!$E$168,R60=Datos!$B$171),Datos!$E$176,IF(AND(Q60=Datos!$E$169,R60=Datos!$B$171),Datos!$F$176,IF(AND(Q60=Datos!$F$167,R60=Datos!$B$171),Datos!$E$176,IF(AND(Q60=Datos!$F$168,R60=Datos!$B$171),Datos!$E$176,IF(AND(Q60=Datos!$F$169,R60=Datos!$B$171),Datos!$G$176,IF(AND(Q60=Datos!$G$167,R60=Datos!$B$171),Datos!$E$176,IF(AND(Q60=Datos!$G$168,R60=Datos!$B$171),Datos!$F$176,IF(AND(Q60=Datos!$G$169,R60=Datos!$B$171),Datos!$G$176,IF(AND(Q60=Datos!$D$167,R60=Datos!$B$172),Datos!$D$178,IF(AND(Q60=Datos!$D$168,R60=Datos!$B$172),Datos!$D$178,IF(AND(Q60=Datos!$D$169,R60=Datos!$B$172),Datos!$F$178,IF(AND(Q60=Datos!$E$167,R60=Datos!$B$172),Datos!$D$178,IF(AND(Q60=Datos!$E$168,R60=Datos!$B$172),Datos!$E$178,IF(AND(Q60=Datos!$E$169,R60=Datos!$B$172),Datos!$F$178,IF(AND(Q60=Datos!$F$167,R60=Datos!$B$172),Datos!$E$178,IF(AND(Q60=Datos!$F$168,R60=Datos!$B$172),Datos!$E$178,IF(AND(Q60=Datos!$F$169,R60=Datos!$B$172),Datos!$G$178,IF(AND(Q60=Datos!$G$167,R60=Datos!$B$172),Datos!$E$178,IF(AND(Q60=Datos!$G$168,R60=Datos!$B$172),Datos!$F$178,IF(AND(Q60=Datos!$G$169,R60=Datos!$B$172),Datos!$G$179,IF(AND(Q60=Datos!$D$167,R60=Datos!$B$173),Datos!$D$180,IF(AND(Q60=Datos!$D$168,R60=Datos!$B$173),Datos!$D$180,IF(AND(Q60=Datos!$D$169,R60=Datos!$B$173),Datos!$F$180,IF(AND(Q60=Datos!$E$167,R60=Datos!$B$173),Datos!$D$180,IF(AND(Q60=Datos!$E$168,R60=Datos!$B$173),Datos!$E$180,IF(AND(Q60=Datos!$E$169,R60=Datos!$B$173),Datos!$F$180,IF(AND(Q60=Datos!$F$167,R60=Datos!$B$173),Datos!$E$180,IF(AND(Q60=Datos!$F$168,R60=Datos!$B$173),Datos!$E$180,IF(AND(Q60=Datos!$F$169,R60=Datos!$B$173),Datos!$G$180,IF(AND(Q60=Datos!$G$167,R60=Datos!$B$173),Datos!$E$180,IF(AND(Q60=Datos!$G$168,R60=Datos!$B$173),Datos!$F$180,IF(AND(Q60=Datos!$G$169,R60=Datos!$B$173),Datos!$G$180,IF(AND(Q60=Datos!$D$167,R60=Datos!$B$174),Datos!$D$182,IF(AND(Q60=Datos!$D$168,R60=Datos!$B$174),Datos!$D$182,IF(AND(Q60=Datos!$D$169,R60=Datos!$B$174),Datos!$F$182,IF(AND(Q60=Datos!$E$167,R60=Datos!$B$174),Datos!$D$182,IF(AND(Q60=Datos!$E$168,R60=Datos!$B$174),Datos!$E$182,IF(AND(Q60=Datos!$E$169,R60=Datos!$B$174),Datos!$F$182,IF(AND(Q60=Datos!$F$167,R60=Datos!$B$174),Datos!$E$182,IF(AND(Q60=Datos!$F$168,R60=Datos!$B$174),Datos!$E$182,IF(AND(Q60=Datos!$F$169,R60=Datos!$B$174),Datos!$G$182,IF(AND(Q60=Datos!$G$167,R60=Datos!$B$174),Datos!$E$183,IF(AND(Q60=Datos!$G$168,R60=Datos!$B$174),Datos!$F$182,IF(AND(Q60=Datos!$G$169,R60=Datos!$B$174),Datos!$G$183,IF(O60=Datos!$B$159,Datos!$G$183,"-"))))))))))))))))))))))))))))))))))))))))))))))))))</f>
        <v>-</v>
      </c>
      <c r="T60" s="89" t="str">
        <f t="shared" si="0"/>
        <v>-</v>
      </c>
      <c r="U60" s="84"/>
      <c r="V60" s="84"/>
      <c r="W60" s="84"/>
      <c r="X60" s="84"/>
      <c r="Y60" s="84"/>
      <c r="Z60" s="84"/>
      <c r="AA60" s="84"/>
      <c r="AB60" s="85"/>
    </row>
    <row r="61" spans="2:28" s="90" customFormat="1" ht="97.5" customHeight="1" thickBot="1" x14ac:dyDescent="0.3">
      <c r="B61" s="171"/>
      <c r="C61" s="172"/>
      <c r="D61" s="89" t="str">
        <f>IF(B61="","-",VLOOKUP(B61,Datos!$B$3:$C$25,2,FALSE))</f>
        <v>-</v>
      </c>
      <c r="E61" s="82"/>
      <c r="F61" s="82"/>
      <c r="G61" s="82"/>
      <c r="H61" s="82"/>
      <c r="I61" s="82"/>
      <c r="J61" s="82"/>
      <c r="K61" s="84"/>
      <c r="L61" s="84"/>
      <c r="M61" s="84"/>
      <c r="N61" s="84"/>
      <c r="O61" s="82"/>
      <c r="P61" s="82"/>
      <c r="Q61" s="89" t="str">
        <f>IF(AND(O61=Datos!$B$156,P61=Datos!$B$162),Datos!$D$167,IF(AND(O61=Datos!$B$156,P61=Datos!$B$163),Datos!$E$167,IF(AND(O61=Datos!$B$156,P61=Datos!$B$164),Datos!$F$167,IF(AND(O61=Datos!$B$156,P61=Datos!$B$165),Datos!$G$167,IF(AND(O61=Datos!$B$157,P61=Datos!$B$162),Datos!$D$168,IF(AND(O61=Datos!$B$157,P61=Datos!$B$163),Datos!$E$168,IF(AND(O61=Datos!$B$157,P61=Datos!$B$164),Datos!$F$168,IF(AND(O61=Datos!$B$157,P61=Datos!$B$165),Datos!$G$168,IF(AND(O61=Datos!$B$158,P61=Datos!$B$162),Datos!$D$169,IF(AND(O61=Datos!$B$158,P61=Datos!$B$163),Datos!$E$169,IF(AND(O61=Datos!$B$158,P61=Datos!$B$164),Datos!$F$169,IF(AND(O61=Datos!$B$158,P61=Datos!$B$165),Datos!$G$169,IF(AND(O61=Datos!$B$159,P61=Datos!$B$162),"N/A",IF(AND(O61=Datos!$B$159,P61=Datos!$B$163),"N/A",IF(AND(O61=Datos!$B$159,P61=Datos!$B$164),"N/A",IF(AND(O61=Datos!$B$159,P61=Datos!$B$165),"N/A","-"))))))))))))))))</f>
        <v>-</v>
      </c>
      <c r="R61" s="82"/>
      <c r="S61" s="89" t="str">
        <f>(IF(AND(Q61=Datos!$D$167,R61=Datos!$B$171),Datos!$D$176,IF(AND(Q61=Datos!$D$168,R61=Datos!$B$171),Datos!$D$176,IF(AND(Q61=Datos!$D$169,R61=Datos!$B$171),Datos!$F$176,IF(AND(Q61=Datos!$E$167,R61=Datos!$B$171),Datos!$D$176,IF(AND(Q61=Datos!$E$168,R61=Datos!$B$171),Datos!$E$176,IF(AND(Q61=Datos!$E$169,R61=Datos!$B$171),Datos!$F$176,IF(AND(Q61=Datos!$F$167,R61=Datos!$B$171),Datos!$E$176,IF(AND(Q61=Datos!$F$168,R61=Datos!$B$171),Datos!$E$176,IF(AND(Q61=Datos!$F$169,R61=Datos!$B$171),Datos!$G$176,IF(AND(Q61=Datos!$G$167,R61=Datos!$B$171),Datos!$E$176,IF(AND(Q61=Datos!$G$168,R61=Datos!$B$171),Datos!$F$176,IF(AND(Q61=Datos!$G$169,R61=Datos!$B$171),Datos!$G$176,IF(AND(Q61=Datos!$D$167,R61=Datos!$B$172),Datos!$D$178,IF(AND(Q61=Datos!$D$168,R61=Datos!$B$172),Datos!$D$178,IF(AND(Q61=Datos!$D$169,R61=Datos!$B$172),Datos!$F$178,IF(AND(Q61=Datos!$E$167,R61=Datos!$B$172),Datos!$D$178,IF(AND(Q61=Datos!$E$168,R61=Datos!$B$172),Datos!$E$178,IF(AND(Q61=Datos!$E$169,R61=Datos!$B$172),Datos!$F$178,IF(AND(Q61=Datos!$F$167,R61=Datos!$B$172),Datos!$E$178,IF(AND(Q61=Datos!$F$168,R61=Datos!$B$172),Datos!$E$178,IF(AND(Q61=Datos!$F$169,R61=Datos!$B$172),Datos!$G$178,IF(AND(Q61=Datos!$G$167,R61=Datos!$B$172),Datos!$E$178,IF(AND(Q61=Datos!$G$168,R61=Datos!$B$172),Datos!$F$178,IF(AND(Q61=Datos!$G$169,R61=Datos!$B$172),Datos!$G$179,IF(AND(Q61=Datos!$D$167,R61=Datos!$B$173),Datos!$D$180,IF(AND(Q61=Datos!$D$168,R61=Datos!$B$173),Datos!$D$180,IF(AND(Q61=Datos!$D$169,R61=Datos!$B$173),Datos!$F$180,IF(AND(Q61=Datos!$E$167,R61=Datos!$B$173),Datos!$D$180,IF(AND(Q61=Datos!$E$168,R61=Datos!$B$173),Datos!$E$180,IF(AND(Q61=Datos!$E$169,R61=Datos!$B$173),Datos!$F$180,IF(AND(Q61=Datos!$F$167,R61=Datos!$B$173),Datos!$E$180,IF(AND(Q61=Datos!$F$168,R61=Datos!$B$173),Datos!$E$180,IF(AND(Q61=Datos!$F$169,R61=Datos!$B$173),Datos!$G$180,IF(AND(Q61=Datos!$G$167,R61=Datos!$B$173),Datos!$E$180,IF(AND(Q61=Datos!$G$168,R61=Datos!$B$173),Datos!$F$180,IF(AND(Q61=Datos!$G$169,R61=Datos!$B$173),Datos!$G$180,IF(AND(Q61=Datos!$D$167,R61=Datos!$B$174),Datos!$D$182,IF(AND(Q61=Datos!$D$168,R61=Datos!$B$174),Datos!$D$182,IF(AND(Q61=Datos!$D$169,R61=Datos!$B$174),Datos!$F$182,IF(AND(Q61=Datos!$E$167,R61=Datos!$B$174),Datos!$D$182,IF(AND(Q61=Datos!$E$168,R61=Datos!$B$174),Datos!$E$182,IF(AND(Q61=Datos!$E$169,R61=Datos!$B$174),Datos!$F$182,IF(AND(Q61=Datos!$F$167,R61=Datos!$B$174),Datos!$E$182,IF(AND(Q61=Datos!$F$168,R61=Datos!$B$174),Datos!$E$182,IF(AND(Q61=Datos!$F$169,R61=Datos!$B$174),Datos!$G$182,IF(AND(Q61=Datos!$G$167,R61=Datos!$B$174),Datos!$E$183,IF(AND(Q61=Datos!$G$168,R61=Datos!$B$174),Datos!$F$182,IF(AND(Q61=Datos!$G$169,R61=Datos!$B$174),Datos!$G$183,IF(O61=Datos!$B$159,Datos!$G$183,"-"))))))))))))))))))))))))))))))))))))))))))))))))))</f>
        <v>-</v>
      </c>
      <c r="T61" s="89" t="str">
        <f t="shared" si="0"/>
        <v>-</v>
      </c>
      <c r="U61" s="84"/>
      <c r="V61" s="84"/>
      <c r="W61" s="84"/>
      <c r="X61" s="84"/>
      <c r="Y61" s="84"/>
      <c r="Z61" s="84"/>
      <c r="AA61" s="84"/>
      <c r="AB61" s="85"/>
    </row>
    <row r="62" spans="2:28" s="90" customFormat="1" ht="97.5" customHeight="1" thickBot="1" x14ac:dyDescent="0.3">
      <c r="B62" s="171"/>
      <c r="C62" s="172"/>
      <c r="D62" s="89" t="str">
        <f>IF(B62="","-",VLOOKUP(B62,Datos!$B$3:$C$25,2,FALSE))</f>
        <v>-</v>
      </c>
      <c r="E62" s="82"/>
      <c r="F62" s="82"/>
      <c r="G62" s="82"/>
      <c r="H62" s="82"/>
      <c r="I62" s="82"/>
      <c r="J62" s="82"/>
      <c r="K62" s="84"/>
      <c r="L62" s="84"/>
      <c r="M62" s="84"/>
      <c r="N62" s="84"/>
      <c r="O62" s="82"/>
      <c r="P62" s="82"/>
      <c r="Q62" s="89" t="str">
        <f>IF(AND(O62=Datos!$B$156,P62=Datos!$B$162),Datos!$D$167,IF(AND(O62=Datos!$B$156,P62=Datos!$B$163),Datos!$E$167,IF(AND(O62=Datos!$B$156,P62=Datos!$B$164),Datos!$F$167,IF(AND(O62=Datos!$B$156,P62=Datos!$B$165),Datos!$G$167,IF(AND(O62=Datos!$B$157,P62=Datos!$B$162),Datos!$D$168,IF(AND(O62=Datos!$B$157,P62=Datos!$B$163),Datos!$E$168,IF(AND(O62=Datos!$B$157,P62=Datos!$B$164),Datos!$F$168,IF(AND(O62=Datos!$B$157,P62=Datos!$B$165),Datos!$G$168,IF(AND(O62=Datos!$B$158,P62=Datos!$B$162),Datos!$D$169,IF(AND(O62=Datos!$B$158,P62=Datos!$B$163),Datos!$E$169,IF(AND(O62=Datos!$B$158,P62=Datos!$B$164),Datos!$F$169,IF(AND(O62=Datos!$B$158,P62=Datos!$B$165),Datos!$G$169,IF(AND(O62=Datos!$B$159,P62=Datos!$B$162),"N/A",IF(AND(O62=Datos!$B$159,P62=Datos!$B$163),"N/A",IF(AND(O62=Datos!$B$159,P62=Datos!$B$164),"N/A",IF(AND(O62=Datos!$B$159,P62=Datos!$B$165),"N/A","-"))))))))))))))))</f>
        <v>-</v>
      </c>
      <c r="R62" s="82"/>
      <c r="S62" s="89" t="str">
        <f>(IF(AND(Q62=Datos!$D$167,R62=Datos!$B$171),Datos!$D$176,IF(AND(Q62=Datos!$D$168,R62=Datos!$B$171),Datos!$D$176,IF(AND(Q62=Datos!$D$169,R62=Datos!$B$171),Datos!$F$176,IF(AND(Q62=Datos!$E$167,R62=Datos!$B$171),Datos!$D$176,IF(AND(Q62=Datos!$E$168,R62=Datos!$B$171),Datos!$E$176,IF(AND(Q62=Datos!$E$169,R62=Datos!$B$171),Datos!$F$176,IF(AND(Q62=Datos!$F$167,R62=Datos!$B$171),Datos!$E$176,IF(AND(Q62=Datos!$F$168,R62=Datos!$B$171),Datos!$E$176,IF(AND(Q62=Datos!$F$169,R62=Datos!$B$171),Datos!$G$176,IF(AND(Q62=Datos!$G$167,R62=Datos!$B$171),Datos!$E$176,IF(AND(Q62=Datos!$G$168,R62=Datos!$B$171),Datos!$F$176,IF(AND(Q62=Datos!$G$169,R62=Datos!$B$171),Datos!$G$176,IF(AND(Q62=Datos!$D$167,R62=Datos!$B$172),Datos!$D$178,IF(AND(Q62=Datos!$D$168,R62=Datos!$B$172),Datos!$D$178,IF(AND(Q62=Datos!$D$169,R62=Datos!$B$172),Datos!$F$178,IF(AND(Q62=Datos!$E$167,R62=Datos!$B$172),Datos!$D$178,IF(AND(Q62=Datos!$E$168,R62=Datos!$B$172),Datos!$E$178,IF(AND(Q62=Datos!$E$169,R62=Datos!$B$172),Datos!$F$178,IF(AND(Q62=Datos!$F$167,R62=Datos!$B$172),Datos!$E$178,IF(AND(Q62=Datos!$F$168,R62=Datos!$B$172),Datos!$E$178,IF(AND(Q62=Datos!$F$169,R62=Datos!$B$172),Datos!$G$178,IF(AND(Q62=Datos!$G$167,R62=Datos!$B$172),Datos!$E$178,IF(AND(Q62=Datos!$G$168,R62=Datos!$B$172),Datos!$F$178,IF(AND(Q62=Datos!$G$169,R62=Datos!$B$172),Datos!$G$179,IF(AND(Q62=Datos!$D$167,R62=Datos!$B$173),Datos!$D$180,IF(AND(Q62=Datos!$D$168,R62=Datos!$B$173),Datos!$D$180,IF(AND(Q62=Datos!$D$169,R62=Datos!$B$173),Datos!$F$180,IF(AND(Q62=Datos!$E$167,R62=Datos!$B$173),Datos!$D$180,IF(AND(Q62=Datos!$E$168,R62=Datos!$B$173),Datos!$E$180,IF(AND(Q62=Datos!$E$169,R62=Datos!$B$173),Datos!$F$180,IF(AND(Q62=Datos!$F$167,R62=Datos!$B$173),Datos!$E$180,IF(AND(Q62=Datos!$F$168,R62=Datos!$B$173),Datos!$E$180,IF(AND(Q62=Datos!$F$169,R62=Datos!$B$173),Datos!$G$180,IF(AND(Q62=Datos!$G$167,R62=Datos!$B$173),Datos!$E$180,IF(AND(Q62=Datos!$G$168,R62=Datos!$B$173),Datos!$F$180,IF(AND(Q62=Datos!$G$169,R62=Datos!$B$173),Datos!$G$180,IF(AND(Q62=Datos!$D$167,R62=Datos!$B$174),Datos!$D$182,IF(AND(Q62=Datos!$D$168,R62=Datos!$B$174),Datos!$D$182,IF(AND(Q62=Datos!$D$169,R62=Datos!$B$174),Datos!$F$182,IF(AND(Q62=Datos!$E$167,R62=Datos!$B$174),Datos!$D$182,IF(AND(Q62=Datos!$E$168,R62=Datos!$B$174),Datos!$E$182,IF(AND(Q62=Datos!$E$169,R62=Datos!$B$174),Datos!$F$182,IF(AND(Q62=Datos!$F$167,R62=Datos!$B$174),Datos!$E$182,IF(AND(Q62=Datos!$F$168,R62=Datos!$B$174),Datos!$E$182,IF(AND(Q62=Datos!$F$169,R62=Datos!$B$174),Datos!$G$182,IF(AND(Q62=Datos!$G$167,R62=Datos!$B$174),Datos!$E$183,IF(AND(Q62=Datos!$G$168,R62=Datos!$B$174),Datos!$F$182,IF(AND(Q62=Datos!$G$169,R62=Datos!$B$174),Datos!$G$183,IF(O62=Datos!$B$159,Datos!$G$183,"-"))))))))))))))))))))))))))))))))))))))))))))))))))</f>
        <v>-</v>
      </c>
      <c r="T62" s="89" t="str">
        <f t="shared" si="0"/>
        <v>-</v>
      </c>
      <c r="U62" s="84"/>
      <c r="V62" s="84"/>
      <c r="W62" s="84"/>
      <c r="X62" s="84"/>
      <c r="Y62" s="84"/>
      <c r="Z62" s="84"/>
      <c r="AA62" s="84"/>
      <c r="AB62" s="85"/>
    </row>
    <row r="63" spans="2:28" s="90" customFormat="1" ht="97.5" customHeight="1" thickBot="1" x14ac:dyDescent="0.3">
      <c r="B63" s="171"/>
      <c r="C63" s="172"/>
      <c r="D63" s="89" t="str">
        <f>IF(B63="","-",VLOOKUP(B63,Datos!$B$3:$C$25,2,FALSE))</f>
        <v>-</v>
      </c>
      <c r="E63" s="82"/>
      <c r="F63" s="82"/>
      <c r="G63" s="82"/>
      <c r="H63" s="82"/>
      <c r="I63" s="82"/>
      <c r="J63" s="82"/>
      <c r="K63" s="84"/>
      <c r="L63" s="84"/>
      <c r="M63" s="84"/>
      <c r="N63" s="84"/>
      <c r="O63" s="82"/>
      <c r="P63" s="82"/>
      <c r="Q63" s="89" t="str">
        <f>IF(AND(O63=Datos!$B$156,P63=Datos!$B$162),Datos!$D$167,IF(AND(O63=Datos!$B$156,P63=Datos!$B$163),Datos!$E$167,IF(AND(O63=Datos!$B$156,P63=Datos!$B$164),Datos!$F$167,IF(AND(O63=Datos!$B$156,P63=Datos!$B$165),Datos!$G$167,IF(AND(O63=Datos!$B$157,P63=Datos!$B$162),Datos!$D$168,IF(AND(O63=Datos!$B$157,P63=Datos!$B$163),Datos!$E$168,IF(AND(O63=Datos!$B$157,P63=Datos!$B$164),Datos!$F$168,IF(AND(O63=Datos!$B$157,P63=Datos!$B$165),Datos!$G$168,IF(AND(O63=Datos!$B$158,P63=Datos!$B$162),Datos!$D$169,IF(AND(O63=Datos!$B$158,P63=Datos!$B$163),Datos!$E$169,IF(AND(O63=Datos!$B$158,P63=Datos!$B$164),Datos!$F$169,IF(AND(O63=Datos!$B$158,P63=Datos!$B$165),Datos!$G$169,IF(AND(O63=Datos!$B$159,P63=Datos!$B$162),"N/A",IF(AND(O63=Datos!$B$159,P63=Datos!$B$163),"N/A",IF(AND(O63=Datos!$B$159,P63=Datos!$B$164),"N/A",IF(AND(O63=Datos!$B$159,P63=Datos!$B$165),"N/A","-"))))))))))))))))</f>
        <v>-</v>
      </c>
      <c r="R63" s="82"/>
      <c r="S63" s="89" t="str">
        <f>(IF(AND(Q63=Datos!$D$167,R63=Datos!$B$171),Datos!$D$176,IF(AND(Q63=Datos!$D$168,R63=Datos!$B$171),Datos!$D$176,IF(AND(Q63=Datos!$D$169,R63=Datos!$B$171),Datos!$F$176,IF(AND(Q63=Datos!$E$167,R63=Datos!$B$171),Datos!$D$176,IF(AND(Q63=Datos!$E$168,R63=Datos!$B$171),Datos!$E$176,IF(AND(Q63=Datos!$E$169,R63=Datos!$B$171),Datos!$F$176,IF(AND(Q63=Datos!$F$167,R63=Datos!$B$171),Datos!$E$176,IF(AND(Q63=Datos!$F$168,R63=Datos!$B$171),Datos!$E$176,IF(AND(Q63=Datos!$F$169,R63=Datos!$B$171),Datos!$G$176,IF(AND(Q63=Datos!$G$167,R63=Datos!$B$171),Datos!$E$176,IF(AND(Q63=Datos!$G$168,R63=Datos!$B$171),Datos!$F$176,IF(AND(Q63=Datos!$G$169,R63=Datos!$B$171),Datos!$G$176,IF(AND(Q63=Datos!$D$167,R63=Datos!$B$172),Datos!$D$178,IF(AND(Q63=Datos!$D$168,R63=Datos!$B$172),Datos!$D$178,IF(AND(Q63=Datos!$D$169,R63=Datos!$B$172),Datos!$F$178,IF(AND(Q63=Datos!$E$167,R63=Datos!$B$172),Datos!$D$178,IF(AND(Q63=Datos!$E$168,R63=Datos!$B$172),Datos!$E$178,IF(AND(Q63=Datos!$E$169,R63=Datos!$B$172),Datos!$F$178,IF(AND(Q63=Datos!$F$167,R63=Datos!$B$172),Datos!$E$178,IF(AND(Q63=Datos!$F$168,R63=Datos!$B$172),Datos!$E$178,IF(AND(Q63=Datos!$F$169,R63=Datos!$B$172),Datos!$G$178,IF(AND(Q63=Datos!$G$167,R63=Datos!$B$172),Datos!$E$178,IF(AND(Q63=Datos!$G$168,R63=Datos!$B$172),Datos!$F$178,IF(AND(Q63=Datos!$G$169,R63=Datos!$B$172),Datos!$G$179,IF(AND(Q63=Datos!$D$167,R63=Datos!$B$173),Datos!$D$180,IF(AND(Q63=Datos!$D$168,R63=Datos!$B$173),Datos!$D$180,IF(AND(Q63=Datos!$D$169,R63=Datos!$B$173),Datos!$F$180,IF(AND(Q63=Datos!$E$167,R63=Datos!$B$173),Datos!$D$180,IF(AND(Q63=Datos!$E$168,R63=Datos!$B$173),Datos!$E$180,IF(AND(Q63=Datos!$E$169,R63=Datos!$B$173),Datos!$F$180,IF(AND(Q63=Datos!$F$167,R63=Datos!$B$173),Datos!$E$180,IF(AND(Q63=Datos!$F$168,R63=Datos!$B$173),Datos!$E$180,IF(AND(Q63=Datos!$F$169,R63=Datos!$B$173),Datos!$G$180,IF(AND(Q63=Datos!$G$167,R63=Datos!$B$173),Datos!$E$180,IF(AND(Q63=Datos!$G$168,R63=Datos!$B$173),Datos!$F$180,IF(AND(Q63=Datos!$G$169,R63=Datos!$B$173),Datos!$G$180,IF(AND(Q63=Datos!$D$167,R63=Datos!$B$174),Datos!$D$182,IF(AND(Q63=Datos!$D$168,R63=Datos!$B$174),Datos!$D$182,IF(AND(Q63=Datos!$D$169,R63=Datos!$B$174),Datos!$F$182,IF(AND(Q63=Datos!$E$167,R63=Datos!$B$174),Datos!$D$182,IF(AND(Q63=Datos!$E$168,R63=Datos!$B$174),Datos!$E$182,IF(AND(Q63=Datos!$E$169,R63=Datos!$B$174),Datos!$F$182,IF(AND(Q63=Datos!$F$167,R63=Datos!$B$174),Datos!$E$182,IF(AND(Q63=Datos!$F$168,R63=Datos!$B$174),Datos!$E$182,IF(AND(Q63=Datos!$F$169,R63=Datos!$B$174),Datos!$G$182,IF(AND(Q63=Datos!$G$167,R63=Datos!$B$174),Datos!$E$183,IF(AND(Q63=Datos!$G$168,R63=Datos!$B$174),Datos!$F$182,IF(AND(Q63=Datos!$G$169,R63=Datos!$B$174),Datos!$G$183,IF(O63=Datos!$B$159,Datos!$G$183,"-"))))))))))))))))))))))))))))))))))))))))))))))))))</f>
        <v>-</v>
      </c>
      <c r="T63" s="89" t="str">
        <f t="shared" si="0"/>
        <v>-</v>
      </c>
      <c r="U63" s="84"/>
      <c r="V63" s="84"/>
      <c r="W63" s="84"/>
      <c r="X63" s="84"/>
      <c r="Y63" s="84"/>
      <c r="Z63" s="84"/>
      <c r="AA63" s="84"/>
      <c r="AB63" s="85"/>
    </row>
    <row r="64" spans="2:28" s="90" customFormat="1" ht="97.5" customHeight="1" thickBot="1" x14ac:dyDescent="0.3">
      <c r="B64" s="171"/>
      <c r="C64" s="172"/>
      <c r="D64" s="89" t="str">
        <f>IF(B64="","-",VLOOKUP(B64,Datos!$B$3:$C$25,2,FALSE))</f>
        <v>-</v>
      </c>
      <c r="E64" s="82"/>
      <c r="F64" s="82"/>
      <c r="G64" s="82"/>
      <c r="H64" s="82"/>
      <c r="I64" s="82"/>
      <c r="J64" s="82"/>
      <c r="K64" s="84"/>
      <c r="L64" s="84"/>
      <c r="M64" s="84"/>
      <c r="N64" s="84"/>
      <c r="O64" s="82"/>
      <c r="P64" s="82"/>
      <c r="Q64" s="89" t="str">
        <f>IF(AND(O64=Datos!$B$156,P64=Datos!$B$162),Datos!$D$167,IF(AND(O64=Datos!$B$156,P64=Datos!$B$163),Datos!$E$167,IF(AND(O64=Datos!$B$156,P64=Datos!$B$164),Datos!$F$167,IF(AND(O64=Datos!$B$156,P64=Datos!$B$165),Datos!$G$167,IF(AND(O64=Datos!$B$157,P64=Datos!$B$162),Datos!$D$168,IF(AND(O64=Datos!$B$157,P64=Datos!$B$163),Datos!$E$168,IF(AND(O64=Datos!$B$157,P64=Datos!$B$164),Datos!$F$168,IF(AND(O64=Datos!$B$157,P64=Datos!$B$165),Datos!$G$168,IF(AND(O64=Datos!$B$158,P64=Datos!$B$162),Datos!$D$169,IF(AND(O64=Datos!$B$158,P64=Datos!$B$163),Datos!$E$169,IF(AND(O64=Datos!$B$158,P64=Datos!$B$164),Datos!$F$169,IF(AND(O64=Datos!$B$158,P64=Datos!$B$165),Datos!$G$169,IF(AND(O64=Datos!$B$159,P64=Datos!$B$162),"N/A",IF(AND(O64=Datos!$B$159,P64=Datos!$B$163),"N/A",IF(AND(O64=Datos!$B$159,P64=Datos!$B$164),"N/A",IF(AND(O64=Datos!$B$159,P64=Datos!$B$165),"N/A","-"))))))))))))))))</f>
        <v>-</v>
      </c>
      <c r="R64" s="82"/>
      <c r="S64" s="89" t="str">
        <f>(IF(AND(Q64=Datos!$D$167,R64=Datos!$B$171),Datos!$D$176,IF(AND(Q64=Datos!$D$168,R64=Datos!$B$171),Datos!$D$176,IF(AND(Q64=Datos!$D$169,R64=Datos!$B$171),Datos!$F$176,IF(AND(Q64=Datos!$E$167,R64=Datos!$B$171),Datos!$D$176,IF(AND(Q64=Datos!$E$168,R64=Datos!$B$171),Datos!$E$176,IF(AND(Q64=Datos!$E$169,R64=Datos!$B$171),Datos!$F$176,IF(AND(Q64=Datos!$F$167,R64=Datos!$B$171),Datos!$E$176,IF(AND(Q64=Datos!$F$168,R64=Datos!$B$171),Datos!$E$176,IF(AND(Q64=Datos!$F$169,R64=Datos!$B$171),Datos!$G$176,IF(AND(Q64=Datos!$G$167,R64=Datos!$B$171),Datos!$E$176,IF(AND(Q64=Datos!$G$168,R64=Datos!$B$171),Datos!$F$176,IF(AND(Q64=Datos!$G$169,R64=Datos!$B$171),Datos!$G$176,IF(AND(Q64=Datos!$D$167,R64=Datos!$B$172),Datos!$D$178,IF(AND(Q64=Datos!$D$168,R64=Datos!$B$172),Datos!$D$178,IF(AND(Q64=Datos!$D$169,R64=Datos!$B$172),Datos!$F$178,IF(AND(Q64=Datos!$E$167,R64=Datos!$B$172),Datos!$D$178,IF(AND(Q64=Datos!$E$168,R64=Datos!$B$172),Datos!$E$178,IF(AND(Q64=Datos!$E$169,R64=Datos!$B$172),Datos!$F$178,IF(AND(Q64=Datos!$F$167,R64=Datos!$B$172),Datos!$E$178,IF(AND(Q64=Datos!$F$168,R64=Datos!$B$172),Datos!$E$178,IF(AND(Q64=Datos!$F$169,R64=Datos!$B$172),Datos!$G$178,IF(AND(Q64=Datos!$G$167,R64=Datos!$B$172),Datos!$E$178,IF(AND(Q64=Datos!$G$168,R64=Datos!$B$172),Datos!$F$178,IF(AND(Q64=Datos!$G$169,R64=Datos!$B$172),Datos!$G$179,IF(AND(Q64=Datos!$D$167,R64=Datos!$B$173),Datos!$D$180,IF(AND(Q64=Datos!$D$168,R64=Datos!$B$173),Datos!$D$180,IF(AND(Q64=Datos!$D$169,R64=Datos!$B$173),Datos!$F$180,IF(AND(Q64=Datos!$E$167,R64=Datos!$B$173),Datos!$D$180,IF(AND(Q64=Datos!$E$168,R64=Datos!$B$173),Datos!$E$180,IF(AND(Q64=Datos!$E$169,R64=Datos!$B$173),Datos!$F$180,IF(AND(Q64=Datos!$F$167,R64=Datos!$B$173),Datos!$E$180,IF(AND(Q64=Datos!$F$168,R64=Datos!$B$173),Datos!$E$180,IF(AND(Q64=Datos!$F$169,R64=Datos!$B$173),Datos!$G$180,IF(AND(Q64=Datos!$G$167,R64=Datos!$B$173),Datos!$E$180,IF(AND(Q64=Datos!$G$168,R64=Datos!$B$173),Datos!$F$180,IF(AND(Q64=Datos!$G$169,R64=Datos!$B$173),Datos!$G$180,IF(AND(Q64=Datos!$D$167,R64=Datos!$B$174),Datos!$D$182,IF(AND(Q64=Datos!$D$168,R64=Datos!$B$174),Datos!$D$182,IF(AND(Q64=Datos!$D$169,R64=Datos!$B$174),Datos!$F$182,IF(AND(Q64=Datos!$E$167,R64=Datos!$B$174),Datos!$D$182,IF(AND(Q64=Datos!$E$168,R64=Datos!$B$174),Datos!$E$182,IF(AND(Q64=Datos!$E$169,R64=Datos!$B$174),Datos!$F$182,IF(AND(Q64=Datos!$F$167,R64=Datos!$B$174),Datos!$E$182,IF(AND(Q64=Datos!$F$168,R64=Datos!$B$174),Datos!$E$182,IF(AND(Q64=Datos!$F$169,R64=Datos!$B$174),Datos!$G$182,IF(AND(Q64=Datos!$G$167,R64=Datos!$B$174),Datos!$E$183,IF(AND(Q64=Datos!$G$168,R64=Datos!$B$174),Datos!$F$182,IF(AND(Q64=Datos!$G$169,R64=Datos!$B$174),Datos!$G$183,IF(O64=Datos!$B$159,Datos!$G$183,"-"))))))))))))))))))))))))))))))))))))))))))))))))))</f>
        <v>-</v>
      </c>
      <c r="T64" s="89" t="str">
        <f t="shared" si="0"/>
        <v>-</v>
      </c>
      <c r="U64" s="84"/>
      <c r="V64" s="84"/>
      <c r="W64" s="84"/>
      <c r="X64" s="84"/>
      <c r="Y64" s="84"/>
      <c r="Z64" s="84"/>
      <c r="AA64" s="84"/>
      <c r="AB64" s="85"/>
    </row>
    <row r="65" spans="2:28" s="90" customFormat="1" ht="97.5" customHeight="1" thickBot="1" x14ac:dyDescent="0.3">
      <c r="B65" s="171"/>
      <c r="C65" s="172"/>
      <c r="D65" s="89" t="str">
        <f>IF(B65="","-",VLOOKUP(B65,Datos!$B$3:$C$25,2,FALSE))</f>
        <v>-</v>
      </c>
      <c r="E65" s="82"/>
      <c r="F65" s="82"/>
      <c r="G65" s="82"/>
      <c r="H65" s="82"/>
      <c r="I65" s="82"/>
      <c r="J65" s="82"/>
      <c r="K65" s="84"/>
      <c r="L65" s="84"/>
      <c r="M65" s="84"/>
      <c r="N65" s="84"/>
      <c r="O65" s="82"/>
      <c r="P65" s="82"/>
      <c r="Q65" s="89" t="str">
        <f>IF(AND(O65=Datos!$B$156,P65=Datos!$B$162),Datos!$D$167,IF(AND(O65=Datos!$B$156,P65=Datos!$B$163),Datos!$E$167,IF(AND(O65=Datos!$B$156,P65=Datos!$B$164),Datos!$F$167,IF(AND(O65=Datos!$B$156,P65=Datos!$B$165),Datos!$G$167,IF(AND(O65=Datos!$B$157,P65=Datos!$B$162),Datos!$D$168,IF(AND(O65=Datos!$B$157,P65=Datos!$B$163),Datos!$E$168,IF(AND(O65=Datos!$B$157,P65=Datos!$B$164),Datos!$F$168,IF(AND(O65=Datos!$B$157,P65=Datos!$B$165),Datos!$G$168,IF(AND(O65=Datos!$B$158,P65=Datos!$B$162),Datos!$D$169,IF(AND(O65=Datos!$B$158,P65=Datos!$B$163),Datos!$E$169,IF(AND(O65=Datos!$B$158,P65=Datos!$B$164),Datos!$F$169,IF(AND(O65=Datos!$B$158,P65=Datos!$B$165),Datos!$G$169,IF(AND(O65=Datos!$B$159,P65=Datos!$B$162),"N/A",IF(AND(O65=Datos!$B$159,P65=Datos!$B$163),"N/A",IF(AND(O65=Datos!$B$159,P65=Datos!$B$164),"N/A",IF(AND(O65=Datos!$B$159,P65=Datos!$B$165),"N/A","-"))))))))))))))))</f>
        <v>-</v>
      </c>
      <c r="R65" s="82"/>
      <c r="S65" s="89" t="str">
        <f>(IF(AND(Q65=Datos!$D$167,R65=Datos!$B$171),Datos!$D$176,IF(AND(Q65=Datos!$D$168,R65=Datos!$B$171),Datos!$D$176,IF(AND(Q65=Datos!$D$169,R65=Datos!$B$171),Datos!$F$176,IF(AND(Q65=Datos!$E$167,R65=Datos!$B$171),Datos!$D$176,IF(AND(Q65=Datos!$E$168,R65=Datos!$B$171),Datos!$E$176,IF(AND(Q65=Datos!$E$169,R65=Datos!$B$171),Datos!$F$176,IF(AND(Q65=Datos!$F$167,R65=Datos!$B$171),Datos!$E$176,IF(AND(Q65=Datos!$F$168,R65=Datos!$B$171),Datos!$E$176,IF(AND(Q65=Datos!$F$169,R65=Datos!$B$171),Datos!$G$176,IF(AND(Q65=Datos!$G$167,R65=Datos!$B$171),Datos!$E$176,IF(AND(Q65=Datos!$G$168,R65=Datos!$B$171),Datos!$F$176,IF(AND(Q65=Datos!$G$169,R65=Datos!$B$171),Datos!$G$176,IF(AND(Q65=Datos!$D$167,R65=Datos!$B$172),Datos!$D$178,IF(AND(Q65=Datos!$D$168,R65=Datos!$B$172),Datos!$D$178,IF(AND(Q65=Datos!$D$169,R65=Datos!$B$172),Datos!$F$178,IF(AND(Q65=Datos!$E$167,R65=Datos!$B$172),Datos!$D$178,IF(AND(Q65=Datos!$E$168,R65=Datos!$B$172),Datos!$E$178,IF(AND(Q65=Datos!$E$169,R65=Datos!$B$172),Datos!$F$178,IF(AND(Q65=Datos!$F$167,R65=Datos!$B$172),Datos!$E$178,IF(AND(Q65=Datos!$F$168,R65=Datos!$B$172),Datos!$E$178,IF(AND(Q65=Datos!$F$169,R65=Datos!$B$172),Datos!$G$178,IF(AND(Q65=Datos!$G$167,R65=Datos!$B$172),Datos!$E$178,IF(AND(Q65=Datos!$G$168,R65=Datos!$B$172),Datos!$F$178,IF(AND(Q65=Datos!$G$169,R65=Datos!$B$172),Datos!$G$179,IF(AND(Q65=Datos!$D$167,R65=Datos!$B$173),Datos!$D$180,IF(AND(Q65=Datos!$D$168,R65=Datos!$B$173),Datos!$D$180,IF(AND(Q65=Datos!$D$169,R65=Datos!$B$173),Datos!$F$180,IF(AND(Q65=Datos!$E$167,R65=Datos!$B$173),Datos!$D$180,IF(AND(Q65=Datos!$E$168,R65=Datos!$B$173),Datos!$E$180,IF(AND(Q65=Datos!$E$169,R65=Datos!$B$173),Datos!$F$180,IF(AND(Q65=Datos!$F$167,R65=Datos!$B$173),Datos!$E$180,IF(AND(Q65=Datos!$F$168,R65=Datos!$B$173),Datos!$E$180,IF(AND(Q65=Datos!$F$169,R65=Datos!$B$173),Datos!$G$180,IF(AND(Q65=Datos!$G$167,R65=Datos!$B$173),Datos!$E$180,IF(AND(Q65=Datos!$G$168,R65=Datos!$B$173),Datos!$F$180,IF(AND(Q65=Datos!$G$169,R65=Datos!$B$173),Datos!$G$180,IF(AND(Q65=Datos!$D$167,R65=Datos!$B$174),Datos!$D$182,IF(AND(Q65=Datos!$D$168,R65=Datos!$B$174),Datos!$D$182,IF(AND(Q65=Datos!$D$169,R65=Datos!$B$174),Datos!$F$182,IF(AND(Q65=Datos!$E$167,R65=Datos!$B$174),Datos!$D$182,IF(AND(Q65=Datos!$E$168,R65=Datos!$B$174),Datos!$E$182,IF(AND(Q65=Datos!$E$169,R65=Datos!$B$174),Datos!$F$182,IF(AND(Q65=Datos!$F$167,R65=Datos!$B$174),Datos!$E$182,IF(AND(Q65=Datos!$F$168,R65=Datos!$B$174),Datos!$E$182,IF(AND(Q65=Datos!$F$169,R65=Datos!$B$174),Datos!$G$182,IF(AND(Q65=Datos!$G$167,R65=Datos!$B$174),Datos!$E$183,IF(AND(Q65=Datos!$G$168,R65=Datos!$B$174),Datos!$F$182,IF(AND(Q65=Datos!$G$169,R65=Datos!$B$174),Datos!$G$183,IF(O65=Datos!$B$159,Datos!$G$183,"-"))))))))))))))))))))))))))))))))))))))))))))))))))</f>
        <v>-</v>
      </c>
      <c r="T65" s="89" t="str">
        <f t="shared" si="0"/>
        <v>-</v>
      </c>
      <c r="U65" s="84"/>
      <c r="V65" s="84"/>
      <c r="W65" s="84"/>
      <c r="X65" s="84"/>
      <c r="Y65" s="84"/>
      <c r="Z65" s="84"/>
      <c r="AA65" s="84"/>
      <c r="AB65" s="85"/>
    </row>
    <row r="66" spans="2:28" s="90" customFormat="1" ht="97.5" customHeight="1" thickBot="1" x14ac:dyDescent="0.3">
      <c r="B66" s="171"/>
      <c r="C66" s="172"/>
      <c r="D66" s="89" t="str">
        <f>IF(B66="","-",VLOOKUP(B66,Datos!$B$3:$C$25,2,FALSE))</f>
        <v>-</v>
      </c>
      <c r="E66" s="82"/>
      <c r="F66" s="82"/>
      <c r="G66" s="82"/>
      <c r="H66" s="82"/>
      <c r="I66" s="82"/>
      <c r="J66" s="82"/>
      <c r="K66" s="84"/>
      <c r="L66" s="84"/>
      <c r="M66" s="84"/>
      <c r="N66" s="84"/>
      <c r="O66" s="82"/>
      <c r="P66" s="82"/>
      <c r="Q66" s="89" t="str">
        <f>IF(AND(O66=Datos!$B$156,P66=Datos!$B$162),Datos!$D$167,IF(AND(O66=Datos!$B$156,P66=Datos!$B$163),Datos!$E$167,IF(AND(O66=Datos!$B$156,P66=Datos!$B$164),Datos!$F$167,IF(AND(O66=Datos!$B$156,P66=Datos!$B$165),Datos!$G$167,IF(AND(O66=Datos!$B$157,P66=Datos!$B$162),Datos!$D$168,IF(AND(O66=Datos!$B$157,P66=Datos!$B$163),Datos!$E$168,IF(AND(O66=Datos!$B$157,P66=Datos!$B$164),Datos!$F$168,IF(AND(O66=Datos!$B$157,P66=Datos!$B$165),Datos!$G$168,IF(AND(O66=Datos!$B$158,P66=Datos!$B$162),Datos!$D$169,IF(AND(O66=Datos!$B$158,P66=Datos!$B$163),Datos!$E$169,IF(AND(O66=Datos!$B$158,P66=Datos!$B$164),Datos!$F$169,IF(AND(O66=Datos!$B$158,P66=Datos!$B$165),Datos!$G$169,IF(AND(O66=Datos!$B$159,P66=Datos!$B$162),"N/A",IF(AND(O66=Datos!$B$159,P66=Datos!$B$163),"N/A",IF(AND(O66=Datos!$B$159,P66=Datos!$B$164),"N/A",IF(AND(O66=Datos!$B$159,P66=Datos!$B$165),"N/A","-"))))))))))))))))</f>
        <v>-</v>
      </c>
      <c r="R66" s="82"/>
      <c r="S66" s="89" t="str">
        <f>(IF(AND(Q66=Datos!$D$167,R66=Datos!$B$171),Datos!$D$176,IF(AND(Q66=Datos!$D$168,R66=Datos!$B$171),Datos!$D$176,IF(AND(Q66=Datos!$D$169,R66=Datos!$B$171),Datos!$F$176,IF(AND(Q66=Datos!$E$167,R66=Datos!$B$171),Datos!$D$176,IF(AND(Q66=Datos!$E$168,R66=Datos!$B$171),Datos!$E$176,IF(AND(Q66=Datos!$E$169,R66=Datos!$B$171),Datos!$F$176,IF(AND(Q66=Datos!$F$167,R66=Datos!$B$171),Datos!$E$176,IF(AND(Q66=Datos!$F$168,R66=Datos!$B$171),Datos!$E$176,IF(AND(Q66=Datos!$F$169,R66=Datos!$B$171),Datos!$G$176,IF(AND(Q66=Datos!$G$167,R66=Datos!$B$171),Datos!$E$176,IF(AND(Q66=Datos!$G$168,R66=Datos!$B$171),Datos!$F$176,IF(AND(Q66=Datos!$G$169,R66=Datos!$B$171),Datos!$G$176,IF(AND(Q66=Datos!$D$167,R66=Datos!$B$172),Datos!$D$178,IF(AND(Q66=Datos!$D$168,R66=Datos!$B$172),Datos!$D$178,IF(AND(Q66=Datos!$D$169,R66=Datos!$B$172),Datos!$F$178,IF(AND(Q66=Datos!$E$167,R66=Datos!$B$172),Datos!$D$178,IF(AND(Q66=Datos!$E$168,R66=Datos!$B$172),Datos!$E$178,IF(AND(Q66=Datos!$E$169,R66=Datos!$B$172),Datos!$F$178,IF(AND(Q66=Datos!$F$167,R66=Datos!$B$172),Datos!$E$178,IF(AND(Q66=Datos!$F$168,R66=Datos!$B$172),Datos!$E$178,IF(AND(Q66=Datos!$F$169,R66=Datos!$B$172),Datos!$G$178,IF(AND(Q66=Datos!$G$167,R66=Datos!$B$172),Datos!$E$178,IF(AND(Q66=Datos!$G$168,R66=Datos!$B$172),Datos!$F$178,IF(AND(Q66=Datos!$G$169,R66=Datos!$B$172),Datos!$G$179,IF(AND(Q66=Datos!$D$167,R66=Datos!$B$173),Datos!$D$180,IF(AND(Q66=Datos!$D$168,R66=Datos!$B$173),Datos!$D$180,IF(AND(Q66=Datos!$D$169,R66=Datos!$B$173),Datos!$F$180,IF(AND(Q66=Datos!$E$167,R66=Datos!$B$173),Datos!$D$180,IF(AND(Q66=Datos!$E$168,R66=Datos!$B$173),Datos!$E$180,IF(AND(Q66=Datos!$E$169,R66=Datos!$B$173),Datos!$F$180,IF(AND(Q66=Datos!$F$167,R66=Datos!$B$173),Datos!$E$180,IF(AND(Q66=Datos!$F$168,R66=Datos!$B$173),Datos!$E$180,IF(AND(Q66=Datos!$F$169,R66=Datos!$B$173),Datos!$G$180,IF(AND(Q66=Datos!$G$167,R66=Datos!$B$173),Datos!$E$180,IF(AND(Q66=Datos!$G$168,R66=Datos!$B$173),Datos!$F$180,IF(AND(Q66=Datos!$G$169,R66=Datos!$B$173),Datos!$G$180,IF(AND(Q66=Datos!$D$167,R66=Datos!$B$174),Datos!$D$182,IF(AND(Q66=Datos!$D$168,R66=Datos!$B$174),Datos!$D$182,IF(AND(Q66=Datos!$D$169,R66=Datos!$B$174),Datos!$F$182,IF(AND(Q66=Datos!$E$167,R66=Datos!$B$174),Datos!$D$182,IF(AND(Q66=Datos!$E$168,R66=Datos!$B$174),Datos!$E$182,IF(AND(Q66=Datos!$E$169,R66=Datos!$B$174),Datos!$F$182,IF(AND(Q66=Datos!$F$167,R66=Datos!$B$174),Datos!$E$182,IF(AND(Q66=Datos!$F$168,R66=Datos!$B$174),Datos!$E$182,IF(AND(Q66=Datos!$F$169,R66=Datos!$B$174),Datos!$G$182,IF(AND(Q66=Datos!$G$167,R66=Datos!$B$174),Datos!$E$183,IF(AND(Q66=Datos!$G$168,R66=Datos!$B$174),Datos!$F$182,IF(AND(Q66=Datos!$G$169,R66=Datos!$B$174),Datos!$G$183,IF(O66=Datos!$B$159,Datos!$G$183,"-"))))))))))))))))))))))))))))))))))))))))))))))))))</f>
        <v>-</v>
      </c>
      <c r="T66" s="89" t="str">
        <f t="shared" si="0"/>
        <v>-</v>
      </c>
      <c r="U66" s="84"/>
      <c r="V66" s="84"/>
      <c r="W66" s="84"/>
      <c r="X66" s="84"/>
      <c r="Y66" s="84"/>
      <c r="Z66" s="84"/>
      <c r="AA66" s="84"/>
      <c r="AB66" s="85"/>
    </row>
    <row r="67" spans="2:28" s="90" customFormat="1" ht="97.5" customHeight="1" thickBot="1" x14ac:dyDescent="0.3">
      <c r="B67" s="171"/>
      <c r="C67" s="172"/>
      <c r="D67" s="89" t="str">
        <f>IF(B67="","-",VLOOKUP(B67,Datos!$B$3:$C$25,2,FALSE))</f>
        <v>-</v>
      </c>
      <c r="E67" s="82"/>
      <c r="F67" s="82"/>
      <c r="G67" s="82"/>
      <c r="H67" s="82"/>
      <c r="I67" s="82"/>
      <c r="J67" s="82"/>
      <c r="K67" s="84"/>
      <c r="L67" s="84"/>
      <c r="M67" s="84"/>
      <c r="N67" s="84"/>
      <c r="O67" s="82"/>
      <c r="P67" s="82"/>
      <c r="Q67" s="89" t="str">
        <f>IF(AND(O67=Datos!$B$156,P67=Datos!$B$162),Datos!$D$167,IF(AND(O67=Datos!$B$156,P67=Datos!$B$163),Datos!$E$167,IF(AND(O67=Datos!$B$156,P67=Datos!$B$164),Datos!$F$167,IF(AND(O67=Datos!$B$156,P67=Datos!$B$165),Datos!$G$167,IF(AND(O67=Datos!$B$157,P67=Datos!$B$162),Datos!$D$168,IF(AND(O67=Datos!$B$157,P67=Datos!$B$163),Datos!$E$168,IF(AND(O67=Datos!$B$157,P67=Datos!$B$164),Datos!$F$168,IF(AND(O67=Datos!$B$157,P67=Datos!$B$165),Datos!$G$168,IF(AND(O67=Datos!$B$158,P67=Datos!$B$162),Datos!$D$169,IF(AND(O67=Datos!$B$158,P67=Datos!$B$163),Datos!$E$169,IF(AND(O67=Datos!$B$158,P67=Datos!$B$164),Datos!$F$169,IF(AND(O67=Datos!$B$158,P67=Datos!$B$165),Datos!$G$169,IF(AND(O67=Datos!$B$159,P67=Datos!$B$162),"N/A",IF(AND(O67=Datos!$B$159,P67=Datos!$B$163),"N/A",IF(AND(O67=Datos!$B$159,P67=Datos!$B$164),"N/A",IF(AND(O67=Datos!$B$159,P67=Datos!$B$165),"N/A","-"))))))))))))))))</f>
        <v>-</v>
      </c>
      <c r="R67" s="82"/>
      <c r="S67" s="89" t="str">
        <f>(IF(AND(Q67=Datos!$D$167,R67=Datos!$B$171),Datos!$D$176,IF(AND(Q67=Datos!$D$168,R67=Datos!$B$171),Datos!$D$176,IF(AND(Q67=Datos!$D$169,R67=Datos!$B$171),Datos!$F$176,IF(AND(Q67=Datos!$E$167,R67=Datos!$B$171),Datos!$D$176,IF(AND(Q67=Datos!$E$168,R67=Datos!$B$171),Datos!$E$176,IF(AND(Q67=Datos!$E$169,R67=Datos!$B$171),Datos!$F$176,IF(AND(Q67=Datos!$F$167,R67=Datos!$B$171),Datos!$E$176,IF(AND(Q67=Datos!$F$168,R67=Datos!$B$171),Datos!$E$176,IF(AND(Q67=Datos!$F$169,R67=Datos!$B$171),Datos!$G$176,IF(AND(Q67=Datos!$G$167,R67=Datos!$B$171),Datos!$E$176,IF(AND(Q67=Datos!$G$168,R67=Datos!$B$171),Datos!$F$176,IF(AND(Q67=Datos!$G$169,R67=Datos!$B$171),Datos!$G$176,IF(AND(Q67=Datos!$D$167,R67=Datos!$B$172),Datos!$D$178,IF(AND(Q67=Datos!$D$168,R67=Datos!$B$172),Datos!$D$178,IF(AND(Q67=Datos!$D$169,R67=Datos!$B$172),Datos!$F$178,IF(AND(Q67=Datos!$E$167,R67=Datos!$B$172),Datos!$D$178,IF(AND(Q67=Datos!$E$168,R67=Datos!$B$172),Datos!$E$178,IF(AND(Q67=Datos!$E$169,R67=Datos!$B$172),Datos!$F$178,IF(AND(Q67=Datos!$F$167,R67=Datos!$B$172),Datos!$E$178,IF(AND(Q67=Datos!$F$168,R67=Datos!$B$172),Datos!$E$178,IF(AND(Q67=Datos!$F$169,R67=Datos!$B$172),Datos!$G$178,IF(AND(Q67=Datos!$G$167,R67=Datos!$B$172),Datos!$E$178,IF(AND(Q67=Datos!$G$168,R67=Datos!$B$172),Datos!$F$178,IF(AND(Q67=Datos!$G$169,R67=Datos!$B$172),Datos!$G$179,IF(AND(Q67=Datos!$D$167,R67=Datos!$B$173),Datos!$D$180,IF(AND(Q67=Datos!$D$168,R67=Datos!$B$173),Datos!$D$180,IF(AND(Q67=Datos!$D$169,R67=Datos!$B$173),Datos!$F$180,IF(AND(Q67=Datos!$E$167,R67=Datos!$B$173),Datos!$D$180,IF(AND(Q67=Datos!$E$168,R67=Datos!$B$173),Datos!$E$180,IF(AND(Q67=Datos!$E$169,R67=Datos!$B$173),Datos!$F$180,IF(AND(Q67=Datos!$F$167,R67=Datos!$B$173),Datos!$E$180,IF(AND(Q67=Datos!$F$168,R67=Datos!$B$173),Datos!$E$180,IF(AND(Q67=Datos!$F$169,R67=Datos!$B$173),Datos!$G$180,IF(AND(Q67=Datos!$G$167,R67=Datos!$B$173),Datos!$E$180,IF(AND(Q67=Datos!$G$168,R67=Datos!$B$173),Datos!$F$180,IF(AND(Q67=Datos!$G$169,R67=Datos!$B$173),Datos!$G$180,IF(AND(Q67=Datos!$D$167,R67=Datos!$B$174),Datos!$D$182,IF(AND(Q67=Datos!$D$168,R67=Datos!$B$174),Datos!$D$182,IF(AND(Q67=Datos!$D$169,R67=Datos!$B$174),Datos!$F$182,IF(AND(Q67=Datos!$E$167,R67=Datos!$B$174),Datos!$D$182,IF(AND(Q67=Datos!$E$168,R67=Datos!$B$174),Datos!$E$182,IF(AND(Q67=Datos!$E$169,R67=Datos!$B$174),Datos!$F$182,IF(AND(Q67=Datos!$F$167,R67=Datos!$B$174),Datos!$E$182,IF(AND(Q67=Datos!$F$168,R67=Datos!$B$174),Datos!$E$182,IF(AND(Q67=Datos!$F$169,R67=Datos!$B$174),Datos!$G$182,IF(AND(Q67=Datos!$G$167,R67=Datos!$B$174),Datos!$E$183,IF(AND(Q67=Datos!$G$168,R67=Datos!$B$174),Datos!$F$182,IF(AND(Q67=Datos!$G$169,R67=Datos!$B$174),Datos!$G$183,IF(O67=Datos!$B$159,Datos!$G$183,"-"))))))))))))))))))))))))))))))))))))))))))))))))))</f>
        <v>-</v>
      </c>
      <c r="T67" s="89" t="str">
        <f t="shared" si="0"/>
        <v>-</v>
      </c>
      <c r="U67" s="84"/>
      <c r="V67" s="84"/>
      <c r="W67" s="84"/>
      <c r="X67" s="84"/>
      <c r="Y67" s="84"/>
      <c r="Z67" s="84"/>
      <c r="AA67" s="84"/>
      <c r="AB67" s="85"/>
    </row>
    <row r="68" spans="2:28" s="90" customFormat="1" ht="97.5" customHeight="1" thickBot="1" x14ac:dyDescent="0.3">
      <c r="B68" s="171"/>
      <c r="C68" s="172"/>
      <c r="D68" s="89" t="str">
        <f>IF(B68="","-",VLOOKUP(B68,Datos!$B$3:$C$25,2,FALSE))</f>
        <v>-</v>
      </c>
      <c r="E68" s="82"/>
      <c r="F68" s="82"/>
      <c r="G68" s="82"/>
      <c r="H68" s="82"/>
      <c r="I68" s="82"/>
      <c r="J68" s="82"/>
      <c r="K68" s="84"/>
      <c r="L68" s="84"/>
      <c r="M68" s="84"/>
      <c r="N68" s="84"/>
      <c r="O68" s="82"/>
      <c r="P68" s="82"/>
      <c r="Q68" s="89" t="str">
        <f>IF(AND(O68=Datos!$B$156,P68=Datos!$B$162),Datos!$D$167,IF(AND(O68=Datos!$B$156,P68=Datos!$B$163),Datos!$E$167,IF(AND(O68=Datos!$B$156,P68=Datos!$B$164),Datos!$F$167,IF(AND(O68=Datos!$B$156,P68=Datos!$B$165),Datos!$G$167,IF(AND(O68=Datos!$B$157,P68=Datos!$B$162),Datos!$D$168,IF(AND(O68=Datos!$B$157,P68=Datos!$B$163),Datos!$E$168,IF(AND(O68=Datos!$B$157,P68=Datos!$B$164),Datos!$F$168,IF(AND(O68=Datos!$B$157,P68=Datos!$B$165),Datos!$G$168,IF(AND(O68=Datos!$B$158,P68=Datos!$B$162),Datos!$D$169,IF(AND(O68=Datos!$B$158,P68=Datos!$B$163),Datos!$E$169,IF(AND(O68=Datos!$B$158,P68=Datos!$B$164),Datos!$F$169,IF(AND(O68=Datos!$B$158,P68=Datos!$B$165),Datos!$G$169,IF(AND(O68=Datos!$B$159,P68=Datos!$B$162),"N/A",IF(AND(O68=Datos!$B$159,P68=Datos!$B$163),"N/A",IF(AND(O68=Datos!$B$159,P68=Datos!$B$164),"N/A",IF(AND(O68=Datos!$B$159,P68=Datos!$B$165),"N/A","-"))))))))))))))))</f>
        <v>-</v>
      </c>
      <c r="R68" s="82"/>
      <c r="S68" s="89" t="str">
        <f>(IF(AND(Q68=Datos!$D$167,R68=Datos!$B$171),Datos!$D$176,IF(AND(Q68=Datos!$D$168,R68=Datos!$B$171),Datos!$D$176,IF(AND(Q68=Datos!$D$169,R68=Datos!$B$171),Datos!$F$176,IF(AND(Q68=Datos!$E$167,R68=Datos!$B$171),Datos!$D$176,IF(AND(Q68=Datos!$E$168,R68=Datos!$B$171),Datos!$E$176,IF(AND(Q68=Datos!$E$169,R68=Datos!$B$171),Datos!$F$176,IF(AND(Q68=Datos!$F$167,R68=Datos!$B$171),Datos!$E$176,IF(AND(Q68=Datos!$F$168,R68=Datos!$B$171),Datos!$E$176,IF(AND(Q68=Datos!$F$169,R68=Datos!$B$171),Datos!$G$176,IF(AND(Q68=Datos!$G$167,R68=Datos!$B$171),Datos!$E$176,IF(AND(Q68=Datos!$G$168,R68=Datos!$B$171),Datos!$F$176,IF(AND(Q68=Datos!$G$169,R68=Datos!$B$171),Datos!$G$176,IF(AND(Q68=Datos!$D$167,R68=Datos!$B$172),Datos!$D$178,IF(AND(Q68=Datos!$D$168,R68=Datos!$B$172),Datos!$D$178,IF(AND(Q68=Datos!$D$169,R68=Datos!$B$172),Datos!$F$178,IF(AND(Q68=Datos!$E$167,R68=Datos!$B$172),Datos!$D$178,IF(AND(Q68=Datos!$E$168,R68=Datos!$B$172),Datos!$E$178,IF(AND(Q68=Datos!$E$169,R68=Datos!$B$172),Datos!$F$178,IF(AND(Q68=Datos!$F$167,R68=Datos!$B$172),Datos!$E$178,IF(AND(Q68=Datos!$F$168,R68=Datos!$B$172),Datos!$E$178,IF(AND(Q68=Datos!$F$169,R68=Datos!$B$172),Datos!$G$178,IF(AND(Q68=Datos!$G$167,R68=Datos!$B$172),Datos!$E$178,IF(AND(Q68=Datos!$G$168,R68=Datos!$B$172),Datos!$F$178,IF(AND(Q68=Datos!$G$169,R68=Datos!$B$172),Datos!$G$179,IF(AND(Q68=Datos!$D$167,R68=Datos!$B$173),Datos!$D$180,IF(AND(Q68=Datos!$D$168,R68=Datos!$B$173),Datos!$D$180,IF(AND(Q68=Datos!$D$169,R68=Datos!$B$173),Datos!$F$180,IF(AND(Q68=Datos!$E$167,R68=Datos!$B$173),Datos!$D$180,IF(AND(Q68=Datos!$E$168,R68=Datos!$B$173),Datos!$E$180,IF(AND(Q68=Datos!$E$169,R68=Datos!$B$173),Datos!$F$180,IF(AND(Q68=Datos!$F$167,R68=Datos!$B$173),Datos!$E$180,IF(AND(Q68=Datos!$F$168,R68=Datos!$B$173),Datos!$E$180,IF(AND(Q68=Datos!$F$169,R68=Datos!$B$173),Datos!$G$180,IF(AND(Q68=Datos!$G$167,R68=Datos!$B$173),Datos!$E$180,IF(AND(Q68=Datos!$G$168,R68=Datos!$B$173),Datos!$F$180,IF(AND(Q68=Datos!$G$169,R68=Datos!$B$173),Datos!$G$180,IF(AND(Q68=Datos!$D$167,R68=Datos!$B$174),Datos!$D$182,IF(AND(Q68=Datos!$D$168,R68=Datos!$B$174),Datos!$D$182,IF(AND(Q68=Datos!$D$169,R68=Datos!$B$174),Datos!$F$182,IF(AND(Q68=Datos!$E$167,R68=Datos!$B$174),Datos!$D$182,IF(AND(Q68=Datos!$E$168,R68=Datos!$B$174),Datos!$E$182,IF(AND(Q68=Datos!$E$169,R68=Datos!$B$174),Datos!$F$182,IF(AND(Q68=Datos!$F$167,R68=Datos!$B$174),Datos!$E$182,IF(AND(Q68=Datos!$F$168,R68=Datos!$B$174),Datos!$E$182,IF(AND(Q68=Datos!$F$169,R68=Datos!$B$174),Datos!$G$182,IF(AND(Q68=Datos!$G$167,R68=Datos!$B$174),Datos!$E$183,IF(AND(Q68=Datos!$G$168,R68=Datos!$B$174),Datos!$F$182,IF(AND(Q68=Datos!$G$169,R68=Datos!$B$174),Datos!$G$183,IF(O68=Datos!$B$159,Datos!$G$183,"-"))))))))))))))))))))))))))))))))))))))))))))))))))</f>
        <v>-</v>
      </c>
      <c r="T68" s="89" t="str">
        <f t="shared" si="0"/>
        <v>-</v>
      </c>
      <c r="U68" s="84"/>
      <c r="V68" s="84"/>
      <c r="W68" s="84"/>
      <c r="X68" s="84"/>
      <c r="Y68" s="84"/>
      <c r="Z68" s="84"/>
      <c r="AA68" s="84"/>
      <c r="AB68" s="85"/>
    </row>
    <row r="69" spans="2:28" s="90" customFormat="1" ht="97.5" customHeight="1" thickBot="1" x14ac:dyDescent="0.3">
      <c r="B69" s="171"/>
      <c r="C69" s="172"/>
      <c r="D69" s="89" t="str">
        <f>IF(B69="","-",VLOOKUP(B69,Datos!$B$3:$C$25,2,FALSE))</f>
        <v>-</v>
      </c>
      <c r="E69" s="82"/>
      <c r="F69" s="82"/>
      <c r="G69" s="82"/>
      <c r="H69" s="82"/>
      <c r="I69" s="82"/>
      <c r="J69" s="82"/>
      <c r="K69" s="84"/>
      <c r="L69" s="84"/>
      <c r="M69" s="84"/>
      <c r="N69" s="84"/>
      <c r="O69" s="82"/>
      <c r="P69" s="82"/>
      <c r="Q69" s="89" t="str">
        <f>IF(AND(O69=Datos!$B$156,P69=Datos!$B$162),Datos!$D$167,IF(AND(O69=Datos!$B$156,P69=Datos!$B$163),Datos!$E$167,IF(AND(O69=Datos!$B$156,P69=Datos!$B$164),Datos!$F$167,IF(AND(O69=Datos!$B$156,P69=Datos!$B$165),Datos!$G$167,IF(AND(O69=Datos!$B$157,P69=Datos!$B$162),Datos!$D$168,IF(AND(O69=Datos!$B$157,P69=Datos!$B$163),Datos!$E$168,IF(AND(O69=Datos!$B$157,P69=Datos!$B$164),Datos!$F$168,IF(AND(O69=Datos!$B$157,P69=Datos!$B$165),Datos!$G$168,IF(AND(O69=Datos!$B$158,P69=Datos!$B$162),Datos!$D$169,IF(AND(O69=Datos!$B$158,P69=Datos!$B$163),Datos!$E$169,IF(AND(O69=Datos!$B$158,P69=Datos!$B$164),Datos!$F$169,IF(AND(O69=Datos!$B$158,P69=Datos!$B$165),Datos!$G$169,IF(AND(O69=Datos!$B$159,P69=Datos!$B$162),"N/A",IF(AND(O69=Datos!$B$159,P69=Datos!$B$163),"N/A",IF(AND(O69=Datos!$B$159,P69=Datos!$B$164),"N/A",IF(AND(O69=Datos!$B$159,P69=Datos!$B$165),"N/A","-"))))))))))))))))</f>
        <v>-</v>
      </c>
      <c r="R69" s="82"/>
      <c r="S69" s="89" t="str">
        <f>(IF(AND(Q69=Datos!$D$167,R69=Datos!$B$171),Datos!$D$176,IF(AND(Q69=Datos!$D$168,R69=Datos!$B$171),Datos!$D$176,IF(AND(Q69=Datos!$D$169,R69=Datos!$B$171),Datos!$F$176,IF(AND(Q69=Datos!$E$167,R69=Datos!$B$171),Datos!$D$176,IF(AND(Q69=Datos!$E$168,R69=Datos!$B$171),Datos!$E$176,IF(AND(Q69=Datos!$E$169,R69=Datos!$B$171),Datos!$F$176,IF(AND(Q69=Datos!$F$167,R69=Datos!$B$171),Datos!$E$176,IF(AND(Q69=Datos!$F$168,R69=Datos!$B$171),Datos!$E$176,IF(AND(Q69=Datos!$F$169,R69=Datos!$B$171),Datos!$G$176,IF(AND(Q69=Datos!$G$167,R69=Datos!$B$171),Datos!$E$176,IF(AND(Q69=Datos!$G$168,R69=Datos!$B$171),Datos!$F$176,IF(AND(Q69=Datos!$G$169,R69=Datos!$B$171),Datos!$G$176,IF(AND(Q69=Datos!$D$167,R69=Datos!$B$172),Datos!$D$178,IF(AND(Q69=Datos!$D$168,R69=Datos!$B$172),Datos!$D$178,IF(AND(Q69=Datos!$D$169,R69=Datos!$B$172),Datos!$F$178,IF(AND(Q69=Datos!$E$167,R69=Datos!$B$172),Datos!$D$178,IF(AND(Q69=Datos!$E$168,R69=Datos!$B$172),Datos!$E$178,IF(AND(Q69=Datos!$E$169,R69=Datos!$B$172),Datos!$F$178,IF(AND(Q69=Datos!$F$167,R69=Datos!$B$172),Datos!$E$178,IF(AND(Q69=Datos!$F$168,R69=Datos!$B$172),Datos!$E$178,IF(AND(Q69=Datos!$F$169,R69=Datos!$B$172),Datos!$G$178,IF(AND(Q69=Datos!$G$167,R69=Datos!$B$172),Datos!$E$178,IF(AND(Q69=Datos!$G$168,R69=Datos!$B$172),Datos!$F$178,IF(AND(Q69=Datos!$G$169,R69=Datos!$B$172),Datos!$G$179,IF(AND(Q69=Datos!$D$167,R69=Datos!$B$173),Datos!$D$180,IF(AND(Q69=Datos!$D$168,R69=Datos!$B$173),Datos!$D$180,IF(AND(Q69=Datos!$D$169,R69=Datos!$B$173),Datos!$F$180,IF(AND(Q69=Datos!$E$167,R69=Datos!$B$173),Datos!$D$180,IF(AND(Q69=Datos!$E$168,R69=Datos!$B$173),Datos!$E$180,IF(AND(Q69=Datos!$E$169,R69=Datos!$B$173),Datos!$F$180,IF(AND(Q69=Datos!$F$167,R69=Datos!$B$173),Datos!$E$180,IF(AND(Q69=Datos!$F$168,R69=Datos!$B$173),Datos!$E$180,IF(AND(Q69=Datos!$F$169,R69=Datos!$B$173),Datos!$G$180,IF(AND(Q69=Datos!$G$167,R69=Datos!$B$173),Datos!$E$180,IF(AND(Q69=Datos!$G$168,R69=Datos!$B$173),Datos!$F$180,IF(AND(Q69=Datos!$G$169,R69=Datos!$B$173),Datos!$G$180,IF(AND(Q69=Datos!$D$167,R69=Datos!$B$174),Datos!$D$182,IF(AND(Q69=Datos!$D$168,R69=Datos!$B$174),Datos!$D$182,IF(AND(Q69=Datos!$D$169,R69=Datos!$B$174),Datos!$F$182,IF(AND(Q69=Datos!$E$167,R69=Datos!$B$174),Datos!$D$182,IF(AND(Q69=Datos!$E$168,R69=Datos!$B$174),Datos!$E$182,IF(AND(Q69=Datos!$E$169,R69=Datos!$B$174),Datos!$F$182,IF(AND(Q69=Datos!$F$167,R69=Datos!$B$174),Datos!$E$182,IF(AND(Q69=Datos!$F$168,R69=Datos!$B$174),Datos!$E$182,IF(AND(Q69=Datos!$F$169,R69=Datos!$B$174),Datos!$G$182,IF(AND(Q69=Datos!$G$167,R69=Datos!$B$174),Datos!$E$183,IF(AND(Q69=Datos!$G$168,R69=Datos!$B$174),Datos!$F$182,IF(AND(Q69=Datos!$G$169,R69=Datos!$B$174),Datos!$G$183,IF(O69=Datos!$B$159,Datos!$G$183,"-"))))))))))))))))))))))))))))))))))))))))))))))))))</f>
        <v>-</v>
      </c>
      <c r="T69" s="89" t="str">
        <f t="shared" si="0"/>
        <v>-</v>
      </c>
      <c r="U69" s="84"/>
      <c r="V69" s="84"/>
      <c r="W69" s="84"/>
      <c r="X69" s="84"/>
      <c r="Y69" s="84"/>
      <c r="Z69" s="84"/>
      <c r="AA69" s="84"/>
      <c r="AB69" s="85"/>
    </row>
    <row r="70" spans="2:28" s="90" customFormat="1" ht="97.5" customHeight="1" thickBot="1" x14ac:dyDescent="0.3">
      <c r="B70" s="171"/>
      <c r="C70" s="172"/>
      <c r="D70" s="89" t="str">
        <f>IF(B70="","-",VLOOKUP(B70,Datos!$B$3:$C$25,2,FALSE))</f>
        <v>-</v>
      </c>
      <c r="E70" s="82"/>
      <c r="F70" s="82"/>
      <c r="G70" s="82"/>
      <c r="H70" s="82"/>
      <c r="I70" s="82"/>
      <c r="J70" s="82"/>
      <c r="K70" s="84"/>
      <c r="L70" s="84"/>
      <c r="M70" s="84"/>
      <c r="N70" s="84"/>
      <c r="O70" s="82"/>
      <c r="P70" s="82"/>
      <c r="Q70" s="89" t="str">
        <f>IF(AND(O70=Datos!$B$156,P70=Datos!$B$162),Datos!$D$167,IF(AND(O70=Datos!$B$156,P70=Datos!$B$163),Datos!$E$167,IF(AND(O70=Datos!$B$156,P70=Datos!$B$164),Datos!$F$167,IF(AND(O70=Datos!$B$156,P70=Datos!$B$165),Datos!$G$167,IF(AND(O70=Datos!$B$157,P70=Datos!$B$162),Datos!$D$168,IF(AND(O70=Datos!$B$157,P70=Datos!$B$163),Datos!$E$168,IF(AND(O70=Datos!$B$157,P70=Datos!$B$164),Datos!$F$168,IF(AND(O70=Datos!$B$157,P70=Datos!$B$165),Datos!$G$168,IF(AND(O70=Datos!$B$158,P70=Datos!$B$162),Datos!$D$169,IF(AND(O70=Datos!$B$158,P70=Datos!$B$163),Datos!$E$169,IF(AND(O70=Datos!$B$158,P70=Datos!$B$164),Datos!$F$169,IF(AND(O70=Datos!$B$158,P70=Datos!$B$165),Datos!$G$169,IF(AND(O70=Datos!$B$159,P70=Datos!$B$162),"N/A",IF(AND(O70=Datos!$B$159,P70=Datos!$B$163),"N/A",IF(AND(O70=Datos!$B$159,P70=Datos!$B$164),"N/A",IF(AND(O70=Datos!$B$159,P70=Datos!$B$165),"N/A","-"))))))))))))))))</f>
        <v>-</v>
      </c>
      <c r="R70" s="82"/>
      <c r="S70" s="89" t="str">
        <f>(IF(AND(Q70=Datos!$D$167,R70=Datos!$B$171),Datos!$D$176,IF(AND(Q70=Datos!$D$168,R70=Datos!$B$171),Datos!$D$176,IF(AND(Q70=Datos!$D$169,R70=Datos!$B$171),Datos!$F$176,IF(AND(Q70=Datos!$E$167,R70=Datos!$B$171),Datos!$D$176,IF(AND(Q70=Datos!$E$168,R70=Datos!$B$171),Datos!$E$176,IF(AND(Q70=Datos!$E$169,R70=Datos!$B$171),Datos!$F$176,IF(AND(Q70=Datos!$F$167,R70=Datos!$B$171),Datos!$E$176,IF(AND(Q70=Datos!$F$168,R70=Datos!$B$171),Datos!$E$176,IF(AND(Q70=Datos!$F$169,R70=Datos!$B$171),Datos!$G$176,IF(AND(Q70=Datos!$G$167,R70=Datos!$B$171),Datos!$E$176,IF(AND(Q70=Datos!$G$168,R70=Datos!$B$171),Datos!$F$176,IF(AND(Q70=Datos!$G$169,R70=Datos!$B$171),Datos!$G$176,IF(AND(Q70=Datos!$D$167,R70=Datos!$B$172),Datos!$D$178,IF(AND(Q70=Datos!$D$168,R70=Datos!$B$172),Datos!$D$178,IF(AND(Q70=Datos!$D$169,R70=Datos!$B$172),Datos!$F$178,IF(AND(Q70=Datos!$E$167,R70=Datos!$B$172),Datos!$D$178,IF(AND(Q70=Datos!$E$168,R70=Datos!$B$172),Datos!$E$178,IF(AND(Q70=Datos!$E$169,R70=Datos!$B$172),Datos!$F$178,IF(AND(Q70=Datos!$F$167,R70=Datos!$B$172),Datos!$E$178,IF(AND(Q70=Datos!$F$168,R70=Datos!$B$172),Datos!$E$178,IF(AND(Q70=Datos!$F$169,R70=Datos!$B$172),Datos!$G$178,IF(AND(Q70=Datos!$G$167,R70=Datos!$B$172),Datos!$E$178,IF(AND(Q70=Datos!$G$168,R70=Datos!$B$172),Datos!$F$178,IF(AND(Q70=Datos!$G$169,R70=Datos!$B$172),Datos!$G$179,IF(AND(Q70=Datos!$D$167,R70=Datos!$B$173),Datos!$D$180,IF(AND(Q70=Datos!$D$168,R70=Datos!$B$173),Datos!$D$180,IF(AND(Q70=Datos!$D$169,R70=Datos!$B$173),Datos!$F$180,IF(AND(Q70=Datos!$E$167,R70=Datos!$B$173),Datos!$D$180,IF(AND(Q70=Datos!$E$168,R70=Datos!$B$173),Datos!$E$180,IF(AND(Q70=Datos!$E$169,R70=Datos!$B$173),Datos!$F$180,IF(AND(Q70=Datos!$F$167,R70=Datos!$B$173),Datos!$E$180,IF(AND(Q70=Datos!$F$168,R70=Datos!$B$173),Datos!$E$180,IF(AND(Q70=Datos!$F$169,R70=Datos!$B$173),Datos!$G$180,IF(AND(Q70=Datos!$G$167,R70=Datos!$B$173),Datos!$E$180,IF(AND(Q70=Datos!$G$168,R70=Datos!$B$173),Datos!$F$180,IF(AND(Q70=Datos!$G$169,R70=Datos!$B$173),Datos!$G$180,IF(AND(Q70=Datos!$D$167,R70=Datos!$B$174),Datos!$D$182,IF(AND(Q70=Datos!$D$168,R70=Datos!$B$174),Datos!$D$182,IF(AND(Q70=Datos!$D$169,R70=Datos!$B$174),Datos!$F$182,IF(AND(Q70=Datos!$E$167,R70=Datos!$B$174),Datos!$D$182,IF(AND(Q70=Datos!$E$168,R70=Datos!$B$174),Datos!$E$182,IF(AND(Q70=Datos!$E$169,R70=Datos!$B$174),Datos!$F$182,IF(AND(Q70=Datos!$F$167,R70=Datos!$B$174),Datos!$E$182,IF(AND(Q70=Datos!$F$168,R70=Datos!$B$174),Datos!$E$182,IF(AND(Q70=Datos!$F$169,R70=Datos!$B$174),Datos!$G$182,IF(AND(Q70=Datos!$G$167,R70=Datos!$B$174),Datos!$E$183,IF(AND(Q70=Datos!$G$168,R70=Datos!$B$174),Datos!$F$182,IF(AND(Q70=Datos!$G$169,R70=Datos!$B$174),Datos!$G$183,IF(O70=Datos!$B$159,Datos!$G$183,"-"))))))))))))))))))))))))))))))))))))))))))))))))))</f>
        <v>-</v>
      </c>
      <c r="T70" s="89" t="str">
        <f t="shared" si="0"/>
        <v>-</v>
      </c>
      <c r="U70" s="84"/>
      <c r="V70" s="84"/>
      <c r="W70" s="84"/>
      <c r="X70" s="84"/>
      <c r="Y70" s="84"/>
      <c r="Z70" s="84"/>
      <c r="AA70" s="84"/>
      <c r="AB70" s="85"/>
    </row>
    <row r="71" spans="2:28" s="90" customFormat="1" ht="97.5" customHeight="1" thickBot="1" x14ac:dyDescent="0.3">
      <c r="B71" s="171"/>
      <c r="C71" s="172"/>
      <c r="D71" s="89" t="str">
        <f>IF(B71="","-",VLOOKUP(B71,Datos!$B$3:$C$25,2,FALSE))</f>
        <v>-</v>
      </c>
      <c r="E71" s="82"/>
      <c r="F71" s="82"/>
      <c r="G71" s="82"/>
      <c r="H71" s="82"/>
      <c r="I71" s="82"/>
      <c r="J71" s="82"/>
      <c r="K71" s="84"/>
      <c r="L71" s="84"/>
      <c r="M71" s="84"/>
      <c r="N71" s="84"/>
      <c r="O71" s="82"/>
      <c r="P71" s="82"/>
      <c r="Q71" s="89" t="str">
        <f>IF(AND(O71=Datos!$B$156,P71=Datos!$B$162),Datos!$D$167,IF(AND(O71=Datos!$B$156,P71=Datos!$B$163),Datos!$E$167,IF(AND(O71=Datos!$B$156,P71=Datos!$B$164),Datos!$F$167,IF(AND(O71=Datos!$B$156,P71=Datos!$B$165),Datos!$G$167,IF(AND(O71=Datos!$B$157,P71=Datos!$B$162),Datos!$D$168,IF(AND(O71=Datos!$B$157,P71=Datos!$B$163),Datos!$E$168,IF(AND(O71=Datos!$B$157,P71=Datos!$B$164),Datos!$F$168,IF(AND(O71=Datos!$B$157,P71=Datos!$B$165),Datos!$G$168,IF(AND(O71=Datos!$B$158,P71=Datos!$B$162),Datos!$D$169,IF(AND(O71=Datos!$B$158,P71=Datos!$B$163),Datos!$E$169,IF(AND(O71=Datos!$B$158,P71=Datos!$B$164),Datos!$F$169,IF(AND(O71=Datos!$B$158,P71=Datos!$B$165),Datos!$G$169,IF(AND(O71=Datos!$B$159,P71=Datos!$B$162),"N/A",IF(AND(O71=Datos!$B$159,P71=Datos!$B$163),"N/A",IF(AND(O71=Datos!$B$159,P71=Datos!$B$164),"N/A",IF(AND(O71=Datos!$B$159,P71=Datos!$B$165),"N/A","-"))))))))))))))))</f>
        <v>-</v>
      </c>
      <c r="R71" s="82"/>
      <c r="S71" s="89" t="str">
        <f>(IF(AND(Q71=Datos!$D$167,R71=Datos!$B$171),Datos!$D$176,IF(AND(Q71=Datos!$D$168,R71=Datos!$B$171),Datos!$D$176,IF(AND(Q71=Datos!$D$169,R71=Datos!$B$171),Datos!$F$176,IF(AND(Q71=Datos!$E$167,R71=Datos!$B$171),Datos!$D$176,IF(AND(Q71=Datos!$E$168,R71=Datos!$B$171),Datos!$E$176,IF(AND(Q71=Datos!$E$169,R71=Datos!$B$171),Datos!$F$176,IF(AND(Q71=Datos!$F$167,R71=Datos!$B$171),Datos!$E$176,IF(AND(Q71=Datos!$F$168,R71=Datos!$B$171),Datos!$E$176,IF(AND(Q71=Datos!$F$169,R71=Datos!$B$171),Datos!$G$176,IF(AND(Q71=Datos!$G$167,R71=Datos!$B$171),Datos!$E$176,IF(AND(Q71=Datos!$G$168,R71=Datos!$B$171),Datos!$F$176,IF(AND(Q71=Datos!$G$169,R71=Datos!$B$171),Datos!$G$176,IF(AND(Q71=Datos!$D$167,R71=Datos!$B$172),Datos!$D$178,IF(AND(Q71=Datos!$D$168,R71=Datos!$B$172),Datos!$D$178,IF(AND(Q71=Datos!$D$169,R71=Datos!$B$172),Datos!$F$178,IF(AND(Q71=Datos!$E$167,R71=Datos!$B$172),Datos!$D$178,IF(AND(Q71=Datos!$E$168,R71=Datos!$B$172),Datos!$E$178,IF(AND(Q71=Datos!$E$169,R71=Datos!$B$172),Datos!$F$178,IF(AND(Q71=Datos!$F$167,R71=Datos!$B$172),Datos!$E$178,IF(AND(Q71=Datos!$F$168,R71=Datos!$B$172),Datos!$E$178,IF(AND(Q71=Datos!$F$169,R71=Datos!$B$172),Datos!$G$178,IF(AND(Q71=Datos!$G$167,R71=Datos!$B$172),Datos!$E$178,IF(AND(Q71=Datos!$G$168,R71=Datos!$B$172),Datos!$F$178,IF(AND(Q71=Datos!$G$169,R71=Datos!$B$172),Datos!$G$179,IF(AND(Q71=Datos!$D$167,R71=Datos!$B$173),Datos!$D$180,IF(AND(Q71=Datos!$D$168,R71=Datos!$B$173),Datos!$D$180,IF(AND(Q71=Datos!$D$169,R71=Datos!$B$173),Datos!$F$180,IF(AND(Q71=Datos!$E$167,R71=Datos!$B$173),Datos!$D$180,IF(AND(Q71=Datos!$E$168,R71=Datos!$B$173),Datos!$E$180,IF(AND(Q71=Datos!$E$169,R71=Datos!$B$173),Datos!$F$180,IF(AND(Q71=Datos!$F$167,R71=Datos!$B$173),Datos!$E$180,IF(AND(Q71=Datos!$F$168,R71=Datos!$B$173),Datos!$E$180,IF(AND(Q71=Datos!$F$169,R71=Datos!$B$173),Datos!$G$180,IF(AND(Q71=Datos!$G$167,R71=Datos!$B$173),Datos!$E$180,IF(AND(Q71=Datos!$G$168,R71=Datos!$B$173),Datos!$F$180,IF(AND(Q71=Datos!$G$169,R71=Datos!$B$173),Datos!$G$180,IF(AND(Q71=Datos!$D$167,R71=Datos!$B$174),Datos!$D$182,IF(AND(Q71=Datos!$D$168,R71=Datos!$B$174),Datos!$D$182,IF(AND(Q71=Datos!$D$169,R71=Datos!$B$174),Datos!$F$182,IF(AND(Q71=Datos!$E$167,R71=Datos!$B$174),Datos!$D$182,IF(AND(Q71=Datos!$E$168,R71=Datos!$B$174),Datos!$E$182,IF(AND(Q71=Datos!$E$169,R71=Datos!$B$174),Datos!$F$182,IF(AND(Q71=Datos!$F$167,R71=Datos!$B$174),Datos!$E$182,IF(AND(Q71=Datos!$F$168,R71=Datos!$B$174),Datos!$E$182,IF(AND(Q71=Datos!$F$169,R71=Datos!$B$174),Datos!$G$182,IF(AND(Q71=Datos!$G$167,R71=Datos!$B$174),Datos!$E$183,IF(AND(Q71=Datos!$G$168,R71=Datos!$B$174),Datos!$F$182,IF(AND(Q71=Datos!$G$169,R71=Datos!$B$174),Datos!$G$183,IF(O71=Datos!$B$159,Datos!$G$183,"-"))))))))))))))))))))))))))))))))))))))))))))))))))</f>
        <v>-</v>
      </c>
      <c r="T71" s="89" t="str">
        <f t="shared" si="0"/>
        <v>-</v>
      </c>
      <c r="U71" s="84"/>
      <c r="V71" s="84"/>
      <c r="W71" s="84"/>
      <c r="X71" s="84"/>
      <c r="Y71" s="84"/>
      <c r="Z71" s="84"/>
      <c r="AA71" s="84"/>
      <c r="AB71" s="85"/>
    </row>
    <row r="72" spans="2:28" s="90" customFormat="1" ht="97.5" customHeight="1" thickBot="1" x14ac:dyDescent="0.3">
      <c r="B72" s="171"/>
      <c r="C72" s="172"/>
      <c r="D72" s="89" t="str">
        <f>IF(B72="","-",VLOOKUP(B72,Datos!$B$3:$C$25,2,FALSE))</f>
        <v>-</v>
      </c>
      <c r="E72" s="82"/>
      <c r="F72" s="82"/>
      <c r="G72" s="82"/>
      <c r="H72" s="82"/>
      <c r="I72" s="82"/>
      <c r="J72" s="82"/>
      <c r="K72" s="84"/>
      <c r="L72" s="84"/>
      <c r="M72" s="84"/>
      <c r="N72" s="84"/>
      <c r="O72" s="82"/>
      <c r="P72" s="82"/>
      <c r="Q72" s="89" t="str">
        <f>IF(AND(O72=Datos!$B$156,P72=Datos!$B$162),Datos!$D$167,IF(AND(O72=Datos!$B$156,P72=Datos!$B$163),Datos!$E$167,IF(AND(O72=Datos!$B$156,P72=Datos!$B$164),Datos!$F$167,IF(AND(O72=Datos!$B$156,P72=Datos!$B$165),Datos!$G$167,IF(AND(O72=Datos!$B$157,P72=Datos!$B$162),Datos!$D$168,IF(AND(O72=Datos!$B$157,P72=Datos!$B$163),Datos!$E$168,IF(AND(O72=Datos!$B$157,P72=Datos!$B$164),Datos!$F$168,IF(AND(O72=Datos!$B$157,P72=Datos!$B$165),Datos!$G$168,IF(AND(O72=Datos!$B$158,P72=Datos!$B$162),Datos!$D$169,IF(AND(O72=Datos!$B$158,P72=Datos!$B$163),Datos!$E$169,IF(AND(O72=Datos!$B$158,P72=Datos!$B$164),Datos!$F$169,IF(AND(O72=Datos!$B$158,P72=Datos!$B$165),Datos!$G$169,IF(AND(O72=Datos!$B$159,P72=Datos!$B$162),"N/A",IF(AND(O72=Datos!$B$159,P72=Datos!$B$163),"N/A",IF(AND(O72=Datos!$B$159,P72=Datos!$B$164),"N/A",IF(AND(O72=Datos!$B$159,P72=Datos!$B$165),"N/A","-"))))))))))))))))</f>
        <v>-</v>
      </c>
      <c r="R72" s="82"/>
      <c r="S72" s="89" t="str">
        <f>(IF(AND(Q72=Datos!$D$167,R72=Datos!$B$171),Datos!$D$176,IF(AND(Q72=Datos!$D$168,R72=Datos!$B$171),Datos!$D$176,IF(AND(Q72=Datos!$D$169,R72=Datos!$B$171),Datos!$F$176,IF(AND(Q72=Datos!$E$167,R72=Datos!$B$171),Datos!$D$176,IF(AND(Q72=Datos!$E$168,R72=Datos!$B$171),Datos!$E$176,IF(AND(Q72=Datos!$E$169,R72=Datos!$B$171),Datos!$F$176,IF(AND(Q72=Datos!$F$167,R72=Datos!$B$171),Datos!$E$176,IF(AND(Q72=Datos!$F$168,R72=Datos!$B$171),Datos!$E$176,IF(AND(Q72=Datos!$F$169,R72=Datos!$B$171),Datos!$G$176,IF(AND(Q72=Datos!$G$167,R72=Datos!$B$171),Datos!$E$176,IF(AND(Q72=Datos!$G$168,R72=Datos!$B$171),Datos!$F$176,IF(AND(Q72=Datos!$G$169,R72=Datos!$B$171),Datos!$G$176,IF(AND(Q72=Datos!$D$167,R72=Datos!$B$172),Datos!$D$178,IF(AND(Q72=Datos!$D$168,R72=Datos!$B$172),Datos!$D$178,IF(AND(Q72=Datos!$D$169,R72=Datos!$B$172),Datos!$F$178,IF(AND(Q72=Datos!$E$167,R72=Datos!$B$172),Datos!$D$178,IF(AND(Q72=Datos!$E$168,R72=Datos!$B$172),Datos!$E$178,IF(AND(Q72=Datos!$E$169,R72=Datos!$B$172),Datos!$F$178,IF(AND(Q72=Datos!$F$167,R72=Datos!$B$172),Datos!$E$178,IF(AND(Q72=Datos!$F$168,R72=Datos!$B$172),Datos!$E$178,IF(AND(Q72=Datos!$F$169,R72=Datos!$B$172),Datos!$G$178,IF(AND(Q72=Datos!$G$167,R72=Datos!$B$172),Datos!$E$178,IF(AND(Q72=Datos!$G$168,R72=Datos!$B$172),Datos!$F$178,IF(AND(Q72=Datos!$G$169,R72=Datos!$B$172),Datos!$G$179,IF(AND(Q72=Datos!$D$167,R72=Datos!$B$173),Datos!$D$180,IF(AND(Q72=Datos!$D$168,R72=Datos!$B$173),Datos!$D$180,IF(AND(Q72=Datos!$D$169,R72=Datos!$B$173),Datos!$F$180,IF(AND(Q72=Datos!$E$167,R72=Datos!$B$173),Datos!$D$180,IF(AND(Q72=Datos!$E$168,R72=Datos!$B$173),Datos!$E$180,IF(AND(Q72=Datos!$E$169,R72=Datos!$B$173),Datos!$F$180,IF(AND(Q72=Datos!$F$167,R72=Datos!$B$173),Datos!$E$180,IF(AND(Q72=Datos!$F$168,R72=Datos!$B$173),Datos!$E$180,IF(AND(Q72=Datos!$F$169,R72=Datos!$B$173),Datos!$G$180,IF(AND(Q72=Datos!$G$167,R72=Datos!$B$173),Datos!$E$180,IF(AND(Q72=Datos!$G$168,R72=Datos!$B$173),Datos!$F$180,IF(AND(Q72=Datos!$G$169,R72=Datos!$B$173),Datos!$G$180,IF(AND(Q72=Datos!$D$167,R72=Datos!$B$174),Datos!$D$182,IF(AND(Q72=Datos!$D$168,R72=Datos!$B$174),Datos!$D$182,IF(AND(Q72=Datos!$D$169,R72=Datos!$B$174),Datos!$F$182,IF(AND(Q72=Datos!$E$167,R72=Datos!$B$174),Datos!$D$182,IF(AND(Q72=Datos!$E$168,R72=Datos!$B$174),Datos!$E$182,IF(AND(Q72=Datos!$E$169,R72=Datos!$B$174),Datos!$F$182,IF(AND(Q72=Datos!$F$167,R72=Datos!$B$174),Datos!$E$182,IF(AND(Q72=Datos!$F$168,R72=Datos!$B$174),Datos!$E$182,IF(AND(Q72=Datos!$F$169,R72=Datos!$B$174),Datos!$G$182,IF(AND(Q72=Datos!$G$167,R72=Datos!$B$174),Datos!$E$183,IF(AND(Q72=Datos!$G$168,R72=Datos!$B$174),Datos!$F$182,IF(AND(Q72=Datos!$G$169,R72=Datos!$B$174),Datos!$G$183,IF(O72=Datos!$B$159,Datos!$G$183,"-"))))))))))))))))))))))))))))))))))))))))))))))))))</f>
        <v>-</v>
      </c>
      <c r="T72" s="89" t="str">
        <f t="shared" si="0"/>
        <v>-</v>
      </c>
      <c r="U72" s="84"/>
      <c r="V72" s="84"/>
      <c r="W72" s="84"/>
      <c r="X72" s="84"/>
      <c r="Y72" s="84"/>
      <c r="Z72" s="84"/>
      <c r="AA72" s="84"/>
      <c r="AB72" s="85"/>
    </row>
    <row r="73" spans="2:28" s="90" customFormat="1" ht="97.5" customHeight="1" thickBot="1" x14ac:dyDescent="0.3">
      <c r="B73" s="171"/>
      <c r="C73" s="172"/>
      <c r="D73" s="89" t="str">
        <f>IF(B73="","-",VLOOKUP(B73,Datos!$B$3:$C$25,2,FALSE))</f>
        <v>-</v>
      </c>
      <c r="E73" s="82"/>
      <c r="F73" s="82"/>
      <c r="G73" s="82"/>
      <c r="H73" s="82"/>
      <c r="I73" s="82"/>
      <c r="J73" s="82"/>
      <c r="K73" s="84"/>
      <c r="L73" s="84"/>
      <c r="M73" s="84"/>
      <c r="N73" s="84"/>
      <c r="O73" s="82"/>
      <c r="P73" s="82"/>
      <c r="Q73" s="89" t="str">
        <f>IF(AND(O73=Datos!$B$156,P73=Datos!$B$162),Datos!$D$167,IF(AND(O73=Datos!$B$156,P73=Datos!$B$163),Datos!$E$167,IF(AND(O73=Datos!$B$156,P73=Datos!$B$164),Datos!$F$167,IF(AND(O73=Datos!$B$156,P73=Datos!$B$165),Datos!$G$167,IF(AND(O73=Datos!$B$157,P73=Datos!$B$162),Datos!$D$168,IF(AND(O73=Datos!$B$157,P73=Datos!$B$163),Datos!$E$168,IF(AND(O73=Datos!$B$157,P73=Datos!$B$164),Datos!$F$168,IF(AND(O73=Datos!$B$157,P73=Datos!$B$165),Datos!$G$168,IF(AND(O73=Datos!$B$158,P73=Datos!$B$162),Datos!$D$169,IF(AND(O73=Datos!$B$158,P73=Datos!$B$163),Datos!$E$169,IF(AND(O73=Datos!$B$158,P73=Datos!$B$164),Datos!$F$169,IF(AND(O73=Datos!$B$158,P73=Datos!$B$165),Datos!$G$169,IF(AND(O73=Datos!$B$159,P73=Datos!$B$162),"N/A",IF(AND(O73=Datos!$B$159,P73=Datos!$B$163),"N/A",IF(AND(O73=Datos!$B$159,P73=Datos!$B$164),"N/A",IF(AND(O73=Datos!$B$159,P73=Datos!$B$165),"N/A","-"))))))))))))))))</f>
        <v>-</v>
      </c>
      <c r="R73" s="82"/>
      <c r="S73" s="89" t="str">
        <f>(IF(AND(Q73=Datos!$D$167,R73=Datos!$B$171),Datos!$D$176,IF(AND(Q73=Datos!$D$168,R73=Datos!$B$171),Datos!$D$176,IF(AND(Q73=Datos!$D$169,R73=Datos!$B$171),Datos!$F$176,IF(AND(Q73=Datos!$E$167,R73=Datos!$B$171),Datos!$D$176,IF(AND(Q73=Datos!$E$168,R73=Datos!$B$171),Datos!$E$176,IF(AND(Q73=Datos!$E$169,R73=Datos!$B$171),Datos!$F$176,IF(AND(Q73=Datos!$F$167,R73=Datos!$B$171),Datos!$E$176,IF(AND(Q73=Datos!$F$168,R73=Datos!$B$171),Datos!$E$176,IF(AND(Q73=Datos!$F$169,R73=Datos!$B$171),Datos!$G$176,IF(AND(Q73=Datos!$G$167,R73=Datos!$B$171),Datos!$E$176,IF(AND(Q73=Datos!$G$168,R73=Datos!$B$171),Datos!$F$176,IF(AND(Q73=Datos!$G$169,R73=Datos!$B$171),Datos!$G$176,IF(AND(Q73=Datos!$D$167,R73=Datos!$B$172),Datos!$D$178,IF(AND(Q73=Datos!$D$168,R73=Datos!$B$172),Datos!$D$178,IF(AND(Q73=Datos!$D$169,R73=Datos!$B$172),Datos!$F$178,IF(AND(Q73=Datos!$E$167,R73=Datos!$B$172),Datos!$D$178,IF(AND(Q73=Datos!$E$168,R73=Datos!$B$172),Datos!$E$178,IF(AND(Q73=Datos!$E$169,R73=Datos!$B$172),Datos!$F$178,IF(AND(Q73=Datos!$F$167,R73=Datos!$B$172),Datos!$E$178,IF(AND(Q73=Datos!$F$168,R73=Datos!$B$172),Datos!$E$178,IF(AND(Q73=Datos!$F$169,R73=Datos!$B$172),Datos!$G$178,IF(AND(Q73=Datos!$G$167,R73=Datos!$B$172),Datos!$E$178,IF(AND(Q73=Datos!$G$168,R73=Datos!$B$172),Datos!$F$178,IF(AND(Q73=Datos!$G$169,R73=Datos!$B$172),Datos!$G$179,IF(AND(Q73=Datos!$D$167,R73=Datos!$B$173),Datos!$D$180,IF(AND(Q73=Datos!$D$168,R73=Datos!$B$173),Datos!$D$180,IF(AND(Q73=Datos!$D$169,R73=Datos!$B$173),Datos!$F$180,IF(AND(Q73=Datos!$E$167,R73=Datos!$B$173),Datos!$D$180,IF(AND(Q73=Datos!$E$168,R73=Datos!$B$173),Datos!$E$180,IF(AND(Q73=Datos!$E$169,R73=Datos!$B$173),Datos!$F$180,IF(AND(Q73=Datos!$F$167,R73=Datos!$B$173),Datos!$E$180,IF(AND(Q73=Datos!$F$168,R73=Datos!$B$173),Datos!$E$180,IF(AND(Q73=Datos!$F$169,R73=Datos!$B$173),Datos!$G$180,IF(AND(Q73=Datos!$G$167,R73=Datos!$B$173),Datos!$E$180,IF(AND(Q73=Datos!$G$168,R73=Datos!$B$173),Datos!$F$180,IF(AND(Q73=Datos!$G$169,R73=Datos!$B$173),Datos!$G$180,IF(AND(Q73=Datos!$D$167,R73=Datos!$B$174),Datos!$D$182,IF(AND(Q73=Datos!$D$168,R73=Datos!$B$174),Datos!$D$182,IF(AND(Q73=Datos!$D$169,R73=Datos!$B$174),Datos!$F$182,IF(AND(Q73=Datos!$E$167,R73=Datos!$B$174),Datos!$D$182,IF(AND(Q73=Datos!$E$168,R73=Datos!$B$174),Datos!$E$182,IF(AND(Q73=Datos!$E$169,R73=Datos!$B$174),Datos!$F$182,IF(AND(Q73=Datos!$F$167,R73=Datos!$B$174),Datos!$E$182,IF(AND(Q73=Datos!$F$168,R73=Datos!$B$174),Datos!$E$182,IF(AND(Q73=Datos!$F$169,R73=Datos!$B$174),Datos!$G$182,IF(AND(Q73=Datos!$G$167,R73=Datos!$B$174),Datos!$E$183,IF(AND(Q73=Datos!$G$168,R73=Datos!$B$174),Datos!$F$182,IF(AND(Q73=Datos!$G$169,R73=Datos!$B$174),Datos!$G$183,IF(O73=Datos!$B$159,Datos!$G$183,"-"))))))))))))))))))))))))))))))))))))))))))))))))))</f>
        <v>-</v>
      </c>
      <c r="T73" s="89" t="str">
        <f t="shared" si="0"/>
        <v>-</v>
      </c>
      <c r="U73" s="84"/>
      <c r="V73" s="84"/>
      <c r="W73" s="84"/>
      <c r="X73" s="84"/>
      <c r="Y73" s="84"/>
      <c r="Z73" s="84"/>
      <c r="AA73" s="84"/>
      <c r="AB73" s="85"/>
    </row>
    <row r="74" spans="2:28" s="90" customFormat="1" ht="97.5" customHeight="1" thickBot="1" x14ac:dyDescent="0.3">
      <c r="B74" s="171"/>
      <c r="C74" s="172"/>
      <c r="D74" s="89" t="str">
        <f>IF(B74="","-",VLOOKUP(B74,Datos!$B$3:$C$25,2,FALSE))</f>
        <v>-</v>
      </c>
      <c r="E74" s="82"/>
      <c r="F74" s="82"/>
      <c r="G74" s="82"/>
      <c r="H74" s="82"/>
      <c r="I74" s="82"/>
      <c r="J74" s="82"/>
      <c r="K74" s="84"/>
      <c r="L74" s="84"/>
      <c r="M74" s="84"/>
      <c r="N74" s="84"/>
      <c r="O74" s="82"/>
      <c r="P74" s="82"/>
      <c r="Q74" s="89" t="str">
        <f>IF(AND(O74=Datos!$B$156,P74=Datos!$B$162),Datos!$D$167,IF(AND(O74=Datos!$B$156,P74=Datos!$B$163),Datos!$E$167,IF(AND(O74=Datos!$B$156,P74=Datos!$B$164),Datos!$F$167,IF(AND(O74=Datos!$B$156,P74=Datos!$B$165),Datos!$G$167,IF(AND(O74=Datos!$B$157,P74=Datos!$B$162),Datos!$D$168,IF(AND(O74=Datos!$B$157,P74=Datos!$B$163),Datos!$E$168,IF(AND(O74=Datos!$B$157,P74=Datos!$B$164),Datos!$F$168,IF(AND(O74=Datos!$B$157,P74=Datos!$B$165),Datos!$G$168,IF(AND(O74=Datos!$B$158,P74=Datos!$B$162),Datos!$D$169,IF(AND(O74=Datos!$B$158,P74=Datos!$B$163),Datos!$E$169,IF(AND(O74=Datos!$B$158,P74=Datos!$B$164),Datos!$F$169,IF(AND(O74=Datos!$B$158,P74=Datos!$B$165),Datos!$G$169,IF(AND(O74=Datos!$B$159,P74=Datos!$B$162),"N/A",IF(AND(O74=Datos!$B$159,P74=Datos!$B$163),"N/A",IF(AND(O74=Datos!$B$159,P74=Datos!$B$164),"N/A",IF(AND(O74=Datos!$B$159,P74=Datos!$B$165),"N/A","-"))))))))))))))))</f>
        <v>-</v>
      </c>
      <c r="R74" s="82"/>
      <c r="S74" s="89" t="str">
        <f>(IF(AND(Q74=Datos!$D$167,R74=Datos!$B$171),Datos!$D$176,IF(AND(Q74=Datos!$D$168,R74=Datos!$B$171),Datos!$D$176,IF(AND(Q74=Datos!$D$169,R74=Datos!$B$171),Datos!$F$176,IF(AND(Q74=Datos!$E$167,R74=Datos!$B$171),Datos!$D$176,IF(AND(Q74=Datos!$E$168,R74=Datos!$B$171),Datos!$E$176,IF(AND(Q74=Datos!$E$169,R74=Datos!$B$171),Datos!$F$176,IF(AND(Q74=Datos!$F$167,R74=Datos!$B$171),Datos!$E$176,IF(AND(Q74=Datos!$F$168,R74=Datos!$B$171),Datos!$E$176,IF(AND(Q74=Datos!$F$169,R74=Datos!$B$171),Datos!$G$176,IF(AND(Q74=Datos!$G$167,R74=Datos!$B$171),Datos!$E$176,IF(AND(Q74=Datos!$G$168,R74=Datos!$B$171),Datos!$F$176,IF(AND(Q74=Datos!$G$169,R74=Datos!$B$171),Datos!$G$176,IF(AND(Q74=Datos!$D$167,R74=Datos!$B$172),Datos!$D$178,IF(AND(Q74=Datos!$D$168,R74=Datos!$B$172),Datos!$D$178,IF(AND(Q74=Datos!$D$169,R74=Datos!$B$172),Datos!$F$178,IF(AND(Q74=Datos!$E$167,R74=Datos!$B$172),Datos!$D$178,IF(AND(Q74=Datos!$E$168,R74=Datos!$B$172),Datos!$E$178,IF(AND(Q74=Datos!$E$169,R74=Datos!$B$172),Datos!$F$178,IF(AND(Q74=Datos!$F$167,R74=Datos!$B$172),Datos!$E$178,IF(AND(Q74=Datos!$F$168,R74=Datos!$B$172),Datos!$E$178,IF(AND(Q74=Datos!$F$169,R74=Datos!$B$172),Datos!$G$178,IF(AND(Q74=Datos!$G$167,R74=Datos!$B$172),Datos!$E$178,IF(AND(Q74=Datos!$G$168,R74=Datos!$B$172),Datos!$F$178,IF(AND(Q74=Datos!$G$169,R74=Datos!$B$172),Datos!$G$179,IF(AND(Q74=Datos!$D$167,R74=Datos!$B$173),Datos!$D$180,IF(AND(Q74=Datos!$D$168,R74=Datos!$B$173),Datos!$D$180,IF(AND(Q74=Datos!$D$169,R74=Datos!$B$173),Datos!$F$180,IF(AND(Q74=Datos!$E$167,R74=Datos!$B$173),Datos!$D$180,IF(AND(Q74=Datos!$E$168,R74=Datos!$B$173),Datos!$E$180,IF(AND(Q74=Datos!$E$169,R74=Datos!$B$173),Datos!$F$180,IF(AND(Q74=Datos!$F$167,R74=Datos!$B$173),Datos!$E$180,IF(AND(Q74=Datos!$F$168,R74=Datos!$B$173),Datos!$E$180,IF(AND(Q74=Datos!$F$169,R74=Datos!$B$173),Datos!$G$180,IF(AND(Q74=Datos!$G$167,R74=Datos!$B$173),Datos!$E$180,IF(AND(Q74=Datos!$G$168,R74=Datos!$B$173),Datos!$F$180,IF(AND(Q74=Datos!$G$169,R74=Datos!$B$173),Datos!$G$180,IF(AND(Q74=Datos!$D$167,R74=Datos!$B$174),Datos!$D$182,IF(AND(Q74=Datos!$D$168,R74=Datos!$B$174),Datos!$D$182,IF(AND(Q74=Datos!$D$169,R74=Datos!$B$174),Datos!$F$182,IF(AND(Q74=Datos!$E$167,R74=Datos!$B$174),Datos!$D$182,IF(AND(Q74=Datos!$E$168,R74=Datos!$B$174),Datos!$E$182,IF(AND(Q74=Datos!$E$169,R74=Datos!$B$174),Datos!$F$182,IF(AND(Q74=Datos!$F$167,R74=Datos!$B$174),Datos!$E$182,IF(AND(Q74=Datos!$F$168,R74=Datos!$B$174),Datos!$E$182,IF(AND(Q74=Datos!$F$169,R74=Datos!$B$174),Datos!$G$182,IF(AND(Q74=Datos!$G$167,R74=Datos!$B$174),Datos!$E$183,IF(AND(Q74=Datos!$G$168,R74=Datos!$B$174),Datos!$F$182,IF(AND(Q74=Datos!$G$169,R74=Datos!$B$174),Datos!$G$183,IF(O74=Datos!$B$159,Datos!$G$183,"-"))))))))))))))))))))))))))))))))))))))))))))))))))</f>
        <v>-</v>
      </c>
      <c r="T74" s="89" t="str">
        <f t="shared" si="0"/>
        <v>-</v>
      </c>
      <c r="U74" s="84"/>
      <c r="V74" s="84"/>
      <c r="W74" s="84"/>
      <c r="X74" s="84"/>
      <c r="Y74" s="84"/>
      <c r="Z74" s="84"/>
      <c r="AA74" s="84"/>
      <c r="AB74" s="85"/>
    </row>
    <row r="75" spans="2:28" s="90" customFormat="1" ht="97.5" customHeight="1" thickBot="1" x14ac:dyDescent="0.3">
      <c r="B75" s="171"/>
      <c r="C75" s="172"/>
      <c r="D75" s="89" t="str">
        <f>IF(B75="","-",VLOOKUP(B75,Datos!$B$3:$C$25,2,FALSE))</f>
        <v>-</v>
      </c>
      <c r="E75" s="82"/>
      <c r="F75" s="82"/>
      <c r="G75" s="82"/>
      <c r="H75" s="82"/>
      <c r="I75" s="82"/>
      <c r="J75" s="82"/>
      <c r="K75" s="84"/>
      <c r="L75" s="84"/>
      <c r="M75" s="84"/>
      <c r="N75" s="84"/>
      <c r="O75" s="82"/>
      <c r="P75" s="82"/>
      <c r="Q75" s="89" t="str">
        <f>IF(AND(O75=Datos!$B$156,P75=Datos!$B$162),Datos!$D$167,IF(AND(O75=Datos!$B$156,P75=Datos!$B$163),Datos!$E$167,IF(AND(O75=Datos!$B$156,P75=Datos!$B$164),Datos!$F$167,IF(AND(O75=Datos!$B$156,P75=Datos!$B$165),Datos!$G$167,IF(AND(O75=Datos!$B$157,P75=Datos!$B$162),Datos!$D$168,IF(AND(O75=Datos!$B$157,P75=Datos!$B$163),Datos!$E$168,IF(AND(O75=Datos!$B$157,P75=Datos!$B$164),Datos!$F$168,IF(AND(O75=Datos!$B$157,P75=Datos!$B$165),Datos!$G$168,IF(AND(O75=Datos!$B$158,P75=Datos!$B$162),Datos!$D$169,IF(AND(O75=Datos!$B$158,P75=Datos!$B$163),Datos!$E$169,IF(AND(O75=Datos!$B$158,P75=Datos!$B$164),Datos!$F$169,IF(AND(O75=Datos!$B$158,P75=Datos!$B$165),Datos!$G$169,IF(AND(O75=Datos!$B$159,P75=Datos!$B$162),"N/A",IF(AND(O75=Datos!$B$159,P75=Datos!$B$163),"N/A",IF(AND(O75=Datos!$B$159,P75=Datos!$B$164),"N/A",IF(AND(O75=Datos!$B$159,P75=Datos!$B$165),"N/A","-"))))))))))))))))</f>
        <v>-</v>
      </c>
      <c r="R75" s="82"/>
      <c r="S75" s="89" t="str">
        <f>(IF(AND(Q75=Datos!$D$167,R75=Datos!$B$171),Datos!$D$176,IF(AND(Q75=Datos!$D$168,R75=Datos!$B$171),Datos!$D$176,IF(AND(Q75=Datos!$D$169,R75=Datos!$B$171),Datos!$F$176,IF(AND(Q75=Datos!$E$167,R75=Datos!$B$171),Datos!$D$176,IF(AND(Q75=Datos!$E$168,R75=Datos!$B$171),Datos!$E$176,IF(AND(Q75=Datos!$E$169,R75=Datos!$B$171),Datos!$F$176,IF(AND(Q75=Datos!$F$167,R75=Datos!$B$171),Datos!$E$176,IF(AND(Q75=Datos!$F$168,R75=Datos!$B$171),Datos!$E$176,IF(AND(Q75=Datos!$F$169,R75=Datos!$B$171),Datos!$G$176,IF(AND(Q75=Datos!$G$167,R75=Datos!$B$171),Datos!$E$176,IF(AND(Q75=Datos!$G$168,R75=Datos!$B$171),Datos!$F$176,IF(AND(Q75=Datos!$G$169,R75=Datos!$B$171),Datos!$G$176,IF(AND(Q75=Datos!$D$167,R75=Datos!$B$172),Datos!$D$178,IF(AND(Q75=Datos!$D$168,R75=Datos!$B$172),Datos!$D$178,IF(AND(Q75=Datos!$D$169,R75=Datos!$B$172),Datos!$F$178,IF(AND(Q75=Datos!$E$167,R75=Datos!$B$172),Datos!$D$178,IF(AND(Q75=Datos!$E$168,R75=Datos!$B$172),Datos!$E$178,IF(AND(Q75=Datos!$E$169,R75=Datos!$B$172),Datos!$F$178,IF(AND(Q75=Datos!$F$167,R75=Datos!$B$172),Datos!$E$178,IF(AND(Q75=Datos!$F$168,R75=Datos!$B$172),Datos!$E$178,IF(AND(Q75=Datos!$F$169,R75=Datos!$B$172),Datos!$G$178,IF(AND(Q75=Datos!$G$167,R75=Datos!$B$172),Datos!$E$178,IF(AND(Q75=Datos!$G$168,R75=Datos!$B$172),Datos!$F$178,IF(AND(Q75=Datos!$G$169,R75=Datos!$B$172),Datos!$G$179,IF(AND(Q75=Datos!$D$167,R75=Datos!$B$173),Datos!$D$180,IF(AND(Q75=Datos!$D$168,R75=Datos!$B$173),Datos!$D$180,IF(AND(Q75=Datos!$D$169,R75=Datos!$B$173),Datos!$F$180,IF(AND(Q75=Datos!$E$167,R75=Datos!$B$173),Datos!$D$180,IF(AND(Q75=Datos!$E$168,R75=Datos!$B$173),Datos!$E$180,IF(AND(Q75=Datos!$E$169,R75=Datos!$B$173),Datos!$F$180,IF(AND(Q75=Datos!$F$167,R75=Datos!$B$173),Datos!$E$180,IF(AND(Q75=Datos!$F$168,R75=Datos!$B$173),Datos!$E$180,IF(AND(Q75=Datos!$F$169,R75=Datos!$B$173),Datos!$G$180,IF(AND(Q75=Datos!$G$167,R75=Datos!$B$173),Datos!$E$180,IF(AND(Q75=Datos!$G$168,R75=Datos!$B$173),Datos!$F$180,IF(AND(Q75=Datos!$G$169,R75=Datos!$B$173),Datos!$G$180,IF(AND(Q75=Datos!$D$167,R75=Datos!$B$174),Datos!$D$182,IF(AND(Q75=Datos!$D$168,R75=Datos!$B$174),Datos!$D$182,IF(AND(Q75=Datos!$D$169,R75=Datos!$B$174),Datos!$F$182,IF(AND(Q75=Datos!$E$167,R75=Datos!$B$174),Datos!$D$182,IF(AND(Q75=Datos!$E$168,R75=Datos!$B$174),Datos!$E$182,IF(AND(Q75=Datos!$E$169,R75=Datos!$B$174),Datos!$F$182,IF(AND(Q75=Datos!$F$167,R75=Datos!$B$174),Datos!$E$182,IF(AND(Q75=Datos!$F$168,R75=Datos!$B$174),Datos!$E$182,IF(AND(Q75=Datos!$F$169,R75=Datos!$B$174),Datos!$G$182,IF(AND(Q75=Datos!$G$167,R75=Datos!$B$174),Datos!$E$183,IF(AND(Q75=Datos!$G$168,R75=Datos!$B$174),Datos!$F$182,IF(AND(Q75=Datos!$G$169,R75=Datos!$B$174),Datos!$G$183,IF(O75=Datos!$B$159,Datos!$G$183,"-"))))))))))))))))))))))))))))))))))))))))))))))))))</f>
        <v>-</v>
      </c>
      <c r="T75" s="89" t="str">
        <f t="shared" si="0"/>
        <v>-</v>
      </c>
      <c r="U75" s="84"/>
      <c r="V75" s="84"/>
      <c r="W75" s="84"/>
      <c r="X75" s="84"/>
      <c r="Y75" s="84"/>
      <c r="Z75" s="84"/>
      <c r="AA75" s="84"/>
      <c r="AB75" s="85"/>
    </row>
    <row r="76" spans="2:28" s="90" customFormat="1" ht="97.5" customHeight="1" thickBot="1" x14ac:dyDescent="0.3">
      <c r="B76" s="171"/>
      <c r="C76" s="172"/>
      <c r="D76" s="89" t="str">
        <f>IF(B76="","-",VLOOKUP(B76,Datos!$B$3:$C$25,2,FALSE))</f>
        <v>-</v>
      </c>
      <c r="E76" s="82"/>
      <c r="F76" s="82"/>
      <c r="G76" s="82"/>
      <c r="H76" s="82"/>
      <c r="I76" s="82"/>
      <c r="J76" s="82"/>
      <c r="K76" s="84"/>
      <c r="L76" s="84"/>
      <c r="M76" s="84"/>
      <c r="N76" s="84"/>
      <c r="O76" s="82"/>
      <c r="P76" s="82"/>
      <c r="Q76" s="89" t="str">
        <f>IF(AND(O76=Datos!$B$156,P76=Datos!$B$162),Datos!$D$167,IF(AND(O76=Datos!$B$156,P76=Datos!$B$163),Datos!$E$167,IF(AND(O76=Datos!$B$156,P76=Datos!$B$164),Datos!$F$167,IF(AND(O76=Datos!$B$156,P76=Datos!$B$165),Datos!$G$167,IF(AND(O76=Datos!$B$157,P76=Datos!$B$162),Datos!$D$168,IF(AND(O76=Datos!$B$157,P76=Datos!$B$163),Datos!$E$168,IF(AND(O76=Datos!$B$157,P76=Datos!$B$164),Datos!$F$168,IF(AND(O76=Datos!$B$157,P76=Datos!$B$165),Datos!$G$168,IF(AND(O76=Datos!$B$158,P76=Datos!$B$162),Datos!$D$169,IF(AND(O76=Datos!$B$158,P76=Datos!$B$163),Datos!$E$169,IF(AND(O76=Datos!$B$158,P76=Datos!$B$164),Datos!$F$169,IF(AND(O76=Datos!$B$158,P76=Datos!$B$165),Datos!$G$169,IF(AND(O76=Datos!$B$159,P76=Datos!$B$162),"N/A",IF(AND(O76=Datos!$B$159,P76=Datos!$B$163),"N/A",IF(AND(O76=Datos!$B$159,P76=Datos!$B$164),"N/A",IF(AND(O76=Datos!$B$159,P76=Datos!$B$165),"N/A","-"))))))))))))))))</f>
        <v>-</v>
      </c>
      <c r="R76" s="82"/>
      <c r="S76" s="89" t="str">
        <f>(IF(AND(Q76=Datos!$D$167,R76=Datos!$B$171),Datos!$D$176,IF(AND(Q76=Datos!$D$168,R76=Datos!$B$171),Datos!$D$176,IF(AND(Q76=Datos!$D$169,R76=Datos!$B$171),Datos!$F$176,IF(AND(Q76=Datos!$E$167,R76=Datos!$B$171),Datos!$D$176,IF(AND(Q76=Datos!$E$168,R76=Datos!$B$171),Datos!$E$176,IF(AND(Q76=Datos!$E$169,R76=Datos!$B$171),Datos!$F$176,IF(AND(Q76=Datos!$F$167,R76=Datos!$B$171),Datos!$E$176,IF(AND(Q76=Datos!$F$168,R76=Datos!$B$171),Datos!$E$176,IF(AND(Q76=Datos!$F$169,R76=Datos!$B$171),Datos!$G$176,IF(AND(Q76=Datos!$G$167,R76=Datos!$B$171),Datos!$E$176,IF(AND(Q76=Datos!$G$168,R76=Datos!$B$171),Datos!$F$176,IF(AND(Q76=Datos!$G$169,R76=Datos!$B$171),Datos!$G$176,IF(AND(Q76=Datos!$D$167,R76=Datos!$B$172),Datos!$D$178,IF(AND(Q76=Datos!$D$168,R76=Datos!$B$172),Datos!$D$178,IF(AND(Q76=Datos!$D$169,R76=Datos!$B$172),Datos!$F$178,IF(AND(Q76=Datos!$E$167,R76=Datos!$B$172),Datos!$D$178,IF(AND(Q76=Datos!$E$168,R76=Datos!$B$172),Datos!$E$178,IF(AND(Q76=Datos!$E$169,R76=Datos!$B$172),Datos!$F$178,IF(AND(Q76=Datos!$F$167,R76=Datos!$B$172),Datos!$E$178,IF(AND(Q76=Datos!$F$168,R76=Datos!$B$172),Datos!$E$178,IF(AND(Q76=Datos!$F$169,R76=Datos!$B$172),Datos!$G$178,IF(AND(Q76=Datos!$G$167,R76=Datos!$B$172),Datos!$E$178,IF(AND(Q76=Datos!$G$168,R76=Datos!$B$172),Datos!$F$178,IF(AND(Q76=Datos!$G$169,R76=Datos!$B$172),Datos!$G$179,IF(AND(Q76=Datos!$D$167,R76=Datos!$B$173),Datos!$D$180,IF(AND(Q76=Datos!$D$168,R76=Datos!$B$173),Datos!$D$180,IF(AND(Q76=Datos!$D$169,R76=Datos!$B$173),Datos!$F$180,IF(AND(Q76=Datos!$E$167,R76=Datos!$B$173),Datos!$D$180,IF(AND(Q76=Datos!$E$168,R76=Datos!$B$173),Datos!$E$180,IF(AND(Q76=Datos!$E$169,R76=Datos!$B$173),Datos!$F$180,IF(AND(Q76=Datos!$F$167,R76=Datos!$B$173),Datos!$E$180,IF(AND(Q76=Datos!$F$168,R76=Datos!$B$173),Datos!$E$180,IF(AND(Q76=Datos!$F$169,R76=Datos!$B$173),Datos!$G$180,IF(AND(Q76=Datos!$G$167,R76=Datos!$B$173),Datos!$E$180,IF(AND(Q76=Datos!$G$168,R76=Datos!$B$173),Datos!$F$180,IF(AND(Q76=Datos!$G$169,R76=Datos!$B$173),Datos!$G$180,IF(AND(Q76=Datos!$D$167,R76=Datos!$B$174),Datos!$D$182,IF(AND(Q76=Datos!$D$168,R76=Datos!$B$174),Datos!$D$182,IF(AND(Q76=Datos!$D$169,R76=Datos!$B$174),Datos!$F$182,IF(AND(Q76=Datos!$E$167,R76=Datos!$B$174),Datos!$D$182,IF(AND(Q76=Datos!$E$168,R76=Datos!$B$174),Datos!$E$182,IF(AND(Q76=Datos!$E$169,R76=Datos!$B$174),Datos!$F$182,IF(AND(Q76=Datos!$F$167,R76=Datos!$B$174),Datos!$E$182,IF(AND(Q76=Datos!$F$168,R76=Datos!$B$174),Datos!$E$182,IF(AND(Q76=Datos!$F$169,R76=Datos!$B$174),Datos!$G$182,IF(AND(Q76=Datos!$G$167,R76=Datos!$B$174),Datos!$E$183,IF(AND(Q76=Datos!$G$168,R76=Datos!$B$174),Datos!$F$182,IF(AND(Q76=Datos!$G$169,R76=Datos!$B$174),Datos!$G$183,IF(O76=Datos!$B$159,Datos!$G$183,"-"))))))))))))))))))))))))))))))))))))))))))))))))))</f>
        <v>-</v>
      </c>
      <c r="T76" s="89" t="str">
        <f t="shared" ref="T76:T111" si="1">IF(ISNUMBER(SEARCH("Nivel de Riesgo 1",S76)),"NO ACEPTABLE",IF(ISNUMBER(SEARCH("Nivel de Riesgo 2",S76)),"NO ACEPTABLE O ACEPTABLE CON CONTROL ESPECÍFICO",IF(ISNUMBER(SEARCH("Nivel de Riesgo 3",S76)),"ACEPTABLE",IF(ISNUMBER(SEARCH("Nivel de Riesgo 4",S76)),"ACEPTABLE","-"))))</f>
        <v>-</v>
      </c>
      <c r="U76" s="84"/>
      <c r="V76" s="84"/>
      <c r="W76" s="84"/>
      <c r="X76" s="84"/>
      <c r="Y76" s="84"/>
      <c r="Z76" s="84"/>
      <c r="AA76" s="84"/>
      <c r="AB76" s="85"/>
    </row>
    <row r="77" spans="2:28" s="90" customFormat="1" ht="97.5" customHeight="1" thickBot="1" x14ac:dyDescent="0.3">
      <c r="B77" s="171"/>
      <c r="C77" s="172"/>
      <c r="D77" s="89" t="str">
        <f>IF(B77="","-",VLOOKUP(B77,Datos!$B$3:$C$25,2,FALSE))</f>
        <v>-</v>
      </c>
      <c r="E77" s="82"/>
      <c r="F77" s="82"/>
      <c r="G77" s="82"/>
      <c r="H77" s="82"/>
      <c r="I77" s="82"/>
      <c r="J77" s="82"/>
      <c r="K77" s="84"/>
      <c r="L77" s="84"/>
      <c r="M77" s="84"/>
      <c r="N77" s="84"/>
      <c r="O77" s="82"/>
      <c r="P77" s="82"/>
      <c r="Q77" s="89" t="str">
        <f>IF(AND(O77=Datos!$B$156,P77=Datos!$B$162),Datos!$D$167,IF(AND(O77=Datos!$B$156,P77=Datos!$B$163),Datos!$E$167,IF(AND(O77=Datos!$B$156,P77=Datos!$B$164),Datos!$F$167,IF(AND(O77=Datos!$B$156,P77=Datos!$B$165),Datos!$G$167,IF(AND(O77=Datos!$B$157,P77=Datos!$B$162),Datos!$D$168,IF(AND(O77=Datos!$B$157,P77=Datos!$B$163),Datos!$E$168,IF(AND(O77=Datos!$B$157,P77=Datos!$B$164),Datos!$F$168,IF(AND(O77=Datos!$B$157,P77=Datos!$B$165),Datos!$G$168,IF(AND(O77=Datos!$B$158,P77=Datos!$B$162),Datos!$D$169,IF(AND(O77=Datos!$B$158,P77=Datos!$B$163),Datos!$E$169,IF(AND(O77=Datos!$B$158,P77=Datos!$B$164),Datos!$F$169,IF(AND(O77=Datos!$B$158,P77=Datos!$B$165),Datos!$G$169,IF(AND(O77=Datos!$B$159,P77=Datos!$B$162),"N/A",IF(AND(O77=Datos!$B$159,P77=Datos!$B$163),"N/A",IF(AND(O77=Datos!$B$159,P77=Datos!$B$164),"N/A",IF(AND(O77=Datos!$B$159,P77=Datos!$B$165),"N/A","-"))))))))))))))))</f>
        <v>-</v>
      </c>
      <c r="R77" s="82"/>
      <c r="S77" s="89" t="str">
        <f>(IF(AND(Q77=Datos!$D$167,R77=Datos!$B$171),Datos!$D$176,IF(AND(Q77=Datos!$D$168,R77=Datos!$B$171),Datos!$D$176,IF(AND(Q77=Datos!$D$169,R77=Datos!$B$171),Datos!$F$176,IF(AND(Q77=Datos!$E$167,R77=Datos!$B$171),Datos!$D$176,IF(AND(Q77=Datos!$E$168,R77=Datos!$B$171),Datos!$E$176,IF(AND(Q77=Datos!$E$169,R77=Datos!$B$171),Datos!$F$176,IF(AND(Q77=Datos!$F$167,R77=Datos!$B$171),Datos!$E$176,IF(AND(Q77=Datos!$F$168,R77=Datos!$B$171),Datos!$E$176,IF(AND(Q77=Datos!$F$169,R77=Datos!$B$171),Datos!$G$176,IF(AND(Q77=Datos!$G$167,R77=Datos!$B$171),Datos!$E$176,IF(AND(Q77=Datos!$G$168,R77=Datos!$B$171),Datos!$F$176,IF(AND(Q77=Datos!$G$169,R77=Datos!$B$171),Datos!$G$176,IF(AND(Q77=Datos!$D$167,R77=Datos!$B$172),Datos!$D$178,IF(AND(Q77=Datos!$D$168,R77=Datos!$B$172),Datos!$D$178,IF(AND(Q77=Datos!$D$169,R77=Datos!$B$172),Datos!$F$178,IF(AND(Q77=Datos!$E$167,R77=Datos!$B$172),Datos!$D$178,IF(AND(Q77=Datos!$E$168,R77=Datos!$B$172),Datos!$E$178,IF(AND(Q77=Datos!$E$169,R77=Datos!$B$172),Datos!$F$178,IF(AND(Q77=Datos!$F$167,R77=Datos!$B$172),Datos!$E$178,IF(AND(Q77=Datos!$F$168,R77=Datos!$B$172),Datos!$E$178,IF(AND(Q77=Datos!$F$169,R77=Datos!$B$172),Datos!$G$178,IF(AND(Q77=Datos!$G$167,R77=Datos!$B$172),Datos!$E$178,IF(AND(Q77=Datos!$G$168,R77=Datos!$B$172),Datos!$F$178,IF(AND(Q77=Datos!$G$169,R77=Datos!$B$172),Datos!$G$179,IF(AND(Q77=Datos!$D$167,R77=Datos!$B$173),Datos!$D$180,IF(AND(Q77=Datos!$D$168,R77=Datos!$B$173),Datos!$D$180,IF(AND(Q77=Datos!$D$169,R77=Datos!$B$173),Datos!$F$180,IF(AND(Q77=Datos!$E$167,R77=Datos!$B$173),Datos!$D$180,IF(AND(Q77=Datos!$E$168,R77=Datos!$B$173),Datos!$E$180,IF(AND(Q77=Datos!$E$169,R77=Datos!$B$173),Datos!$F$180,IF(AND(Q77=Datos!$F$167,R77=Datos!$B$173),Datos!$E$180,IF(AND(Q77=Datos!$F$168,R77=Datos!$B$173),Datos!$E$180,IF(AND(Q77=Datos!$F$169,R77=Datos!$B$173),Datos!$G$180,IF(AND(Q77=Datos!$G$167,R77=Datos!$B$173),Datos!$E$180,IF(AND(Q77=Datos!$G$168,R77=Datos!$B$173),Datos!$F$180,IF(AND(Q77=Datos!$G$169,R77=Datos!$B$173),Datos!$G$180,IF(AND(Q77=Datos!$D$167,R77=Datos!$B$174),Datos!$D$182,IF(AND(Q77=Datos!$D$168,R77=Datos!$B$174),Datos!$D$182,IF(AND(Q77=Datos!$D$169,R77=Datos!$B$174),Datos!$F$182,IF(AND(Q77=Datos!$E$167,R77=Datos!$B$174),Datos!$D$182,IF(AND(Q77=Datos!$E$168,R77=Datos!$B$174),Datos!$E$182,IF(AND(Q77=Datos!$E$169,R77=Datos!$B$174),Datos!$F$182,IF(AND(Q77=Datos!$F$167,R77=Datos!$B$174),Datos!$E$182,IF(AND(Q77=Datos!$F$168,R77=Datos!$B$174),Datos!$E$182,IF(AND(Q77=Datos!$F$169,R77=Datos!$B$174),Datos!$G$182,IF(AND(Q77=Datos!$G$167,R77=Datos!$B$174),Datos!$E$183,IF(AND(Q77=Datos!$G$168,R77=Datos!$B$174),Datos!$F$182,IF(AND(Q77=Datos!$G$169,R77=Datos!$B$174),Datos!$G$183,IF(O77=Datos!$B$159,Datos!$G$183,"-"))))))))))))))))))))))))))))))))))))))))))))))))))</f>
        <v>-</v>
      </c>
      <c r="T77" s="89" t="str">
        <f t="shared" si="1"/>
        <v>-</v>
      </c>
      <c r="U77" s="84"/>
      <c r="V77" s="84"/>
      <c r="W77" s="84"/>
      <c r="X77" s="84"/>
      <c r="Y77" s="84"/>
      <c r="Z77" s="84"/>
      <c r="AA77" s="84"/>
      <c r="AB77" s="85"/>
    </row>
    <row r="78" spans="2:28" s="90" customFormat="1" ht="97.5" customHeight="1" thickBot="1" x14ac:dyDescent="0.3">
      <c r="B78" s="171"/>
      <c r="C78" s="172"/>
      <c r="D78" s="89" t="str">
        <f>IF(B78="","-",VLOOKUP(B78,Datos!$B$3:$C$25,2,FALSE))</f>
        <v>-</v>
      </c>
      <c r="E78" s="82"/>
      <c r="F78" s="82"/>
      <c r="G78" s="82"/>
      <c r="H78" s="82"/>
      <c r="I78" s="82"/>
      <c r="J78" s="82"/>
      <c r="K78" s="84"/>
      <c r="L78" s="84"/>
      <c r="M78" s="84"/>
      <c r="N78" s="84"/>
      <c r="O78" s="82"/>
      <c r="P78" s="82"/>
      <c r="Q78" s="89" t="str">
        <f>IF(AND(O78=Datos!$B$156,P78=Datos!$B$162),Datos!$D$167,IF(AND(O78=Datos!$B$156,P78=Datos!$B$163),Datos!$E$167,IF(AND(O78=Datos!$B$156,P78=Datos!$B$164),Datos!$F$167,IF(AND(O78=Datos!$B$156,P78=Datos!$B$165),Datos!$G$167,IF(AND(O78=Datos!$B$157,P78=Datos!$B$162),Datos!$D$168,IF(AND(O78=Datos!$B$157,P78=Datos!$B$163),Datos!$E$168,IF(AND(O78=Datos!$B$157,P78=Datos!$B$164),Datos!$F$168,IF(AND(O78=Datos!$B$157,P78=Datos!$B$165),Datos!$G$168,IF(AND(O78=Datos!$B$158,P78=Datos!$B$162),Datos!$D$169,IF(AND(O78=Datos!$B$158,P78=Datos!$B$163),Datos!$E$169,IF(AND(O78=Datos!$B$158,P78=Datos!$B$164),Datos!$F$169,IF(AND(O78=Datos!$B$158,P78=Datos!$B$165),Datos!$G$169,IF(AND(O78=Datos!$B$159,P78=Datos!$B$162),"N/A",IF(AND(O78=Datos!$B$159,P78=Datos!$B$163),"N/A",IF(AND(O78=Datos!$B$159,P78=Datos!$B$164),"N/A",IF(AND(O78=Datos!$B$159,P78=Datos!$B$165),"N/A","-"))))))))))))))))</f>
        <v>-</v>
      </c>
      <c r="R78" s="82"/>
      <c r="S78" s="89" t="str">
        <f>(IF(AND(Q78=Datos!$D$167,R78=Datos!$B$171),Datos!$D$176,IF(AND(Q78=Datos!$D$168,R78=Datos!$B$171),Datos!$D$176,IF(AND(Q78=Datos!$D$169,R78=Datos!$B$171),Datos!$F$176,IF(AND(Q78=Datos!$E$167,R78=Datos!$B$171),Datos!$D$176,IF(AND(Q78=Datos!$E$168,R78=Datos!$B$171),Datos!$E$176,IF(AND(Q78=Datos!$E$169,R78=Datos!$B$171),Datos!$F$176,IF(AND(Q78=Datos!$F$167,R78=Datos!$B$171),Datos!$E$176,IF(AND(Q78=Datos!$F$168,R78=Datos!$B$171),Datos!$E$176,IF(AND(Q78=Datos!$F$169,R78=Datos!$B$171),Datos!$G$176,IF(AND(Q78=Datos!$G$167,R78=Datos!$B$171),Datos!$E$176,IF(AND(Q78=Datos!$G$168,R78=Datos!$B$171),Datos!$F$176,IF(AND(Q78=Datos!$G$169,R78=Datos!$B$171),Datos!$G$176,IF(AND(Q78=Datos!$D$167,R78=Datos!$B$172),Datos!$D$178,IF(AND(Q78=Datos!$D$168,R78=Datos!$B$172),Datos!$D$178,IF(AND(Q78=Datos!$D$169,R78=Datos!$B$172),Datos!$F$178,IF(AND(Q78=Datos!$E$167,R78=Datos!$B$172),Datos!$D$178,IF(AND(Q78=Datos!$E$168,R78=Datos!$B$172),Datos!$E$178,IF(AND(Q78=Datos!$E$169,R78=Datos!$B$172),Datos!$F$178,IF(AND(Q78=Datos!$F$167,R78=Datos!$B$172),Datos!$E$178,IF(AND(Q78=Datos!$F$168,R78=Datos!$B$172),Datos!$E$178,IF(AND(Q78=Datos!$F$169,R78=Datos!$B$172),Datos!$G$178,IF(AND(Q78=Datos!$G$167,R78=Datos!$B$172),Datos!$E$178,IF(AND(Q78=Datos!$G$168,R78=Datos!$B$172),Datos!$F$178,IF(AND(Q78=Datos!$G$169,R78=Datos!$B$172),Datos!$G$179,IF(AND(Q78=Datos!$D$167,R78=Datos!$B$173),Datos!$D$180,IF(AND(Q78=Datos!$D$168,R78=Datos!$B$173),Datos!$D$180,IF(AND(Q78=Datos!$D$169,R78=Datos!$B$173),Datos!$F$180,IF(AND(Q78=Datos!$E$167,R78=Datos!$B$173),Datos!$D$180,IF(AND(Q78=Datos!$E$168,R78=Datos!$B$173),Datos!$E$180,IF(AND(Q78=Datos!$E$169,R78=Datos!$B$173),Datos!$F$180,IF(AND(Q78=Datos!$F$167,R78=Datos!$B$173),Datos!$E$180,IF(AND(Q78=Datos!$F$168,R78=Datos!$B$173),Datos!$E$180,IF(AND(Q78=Datos!$F$169,R78=Datos!$B$173),Datos!$G$180,IF(AND(Q78=Datos!$G$167,R78=Datos!$B$173),Datos!$E$180,IF(AND(Q78=Datos!$G$168,R78=Datos!$B$173),Datos!$F$180,IF(AND(Q78=Datos!$G$169,R78=Datos!$B$173),Datos!$G$180,IF(AND(Q78=Datos!$D$167,R78=Datos!$B$174),Datos!$D$182,IF(AND(Q78=Datos!$D$168,R78=Datos!$B$174),Datos!$D$182,IF(AND(Q78=Datos!$D$169,R78=Datos!$B$174),Datos!$F$182,IF(AND(Q78=Datos!$E$167,R78=Datos!$B$174),Datos!$D$182,IF(AND(Q78=Datos!$E$168,R78=Datos!$B$174),Datos!$E$182,IF(AND(Q78=Datos!$E$169,R78=Datos!$B$174),Datos!$F$182,IF(AND(Q78=Datos!$F$167,R78=Datos!$B$174),Datos!$E$182,IF(AND(Q78=Datos!$F$168,R78=Datos!$B$174),Datos!$E$182,IF(AND(Q78=Datos!$F$169,R78=Datos!$B$174),Datos!$G$182,IF(AND(Q78=Datos!$G$167,R78=Datos!$B$174),Datos!$E$183,IF(AND(Q78=Datos!$G$168,R78=Datos!$B$174),Datos!$F$182,IF(AND(Q78=Datos!$G$169,R78=Datos!$B$174),Datos!$G$183,IF(O78=Datos!$B$159,Datos!$G$183,"-"))))))))))))))))))))))))))))))))))))))))))))))))))</f>
        <v>-</v>
      </c>
      <c r="T78" s="89" t="str">
        <f t="shared" si="1"/>
        <v>-</v>
      </c>
      <c r="U78" s="84"/>
      <c r="V78" s="84"/>
      <c r="W78" s="84"/>
      <c r="X78" s="84"/>
      <c r="Y78" s="84"/>
      <c r="Z78" s="84"/>
      <c r="AA78" s="84"/>
      <c r="AB78" s="85"/>
    </row>
    <row r="79" spans="2:28" s="90" customFormat="1" ht="97.5" customHeight="1" thickBot="1" x14ac:dyDescent="0.3">
      <c r="B79" s="171"/>
      <c r="C79" s="172"/>
      <c r="D79" s="89" t="str">
        <f>IF(B79="","-",VLOOKUP(B79,Datos!$B$3:$C$25,2,FALSE))</f>
        <v>-</v>
      </c>
      <c r="E79" s="82"/>
      <c r="F79" s="82"/>
      <c r="G79" s="82"/>
      <c r="H79" s="82"/>
      <c r="I79" s="82"/>
      <c r="J79" s="82"/>
      <c r="K79" s="84"/>
      <c r="L79" s="84"/>
      <c r="M79" s="84"/>
      <c r="N79" s="84"/>
      <c r="O79" s="82"/>
      <c r="P79" s="82"/>
      <c r="Q79" s="89" t="str">
        <f>IF(AND(O79=Datos!$B$156,P79=Datos!$B$162),Datos!$D$167,IF(AND(O79=Datos!$B$156,P79=Datos!$B$163),Datos!$E$167,IF(AND(O79=Datos!$B$156,P79=Datos!$B$164),Datos!$F$167,IF(AND(O79=Datos!$B$156,P79=Datos!$B$165),Datos!$G$167,IF(AND(O79=Datos!$B$157,P79=Datos!$B$162),Datos!$D$168,IF(AND(O79=Datos!$B$157,P79=Datos!$B$163),Datos!$E$168,IF(AND(O79=Datos!$B$157,P79=Datos!$B$164),Datos!$F$168,IF(AND(O79=Datos!$B$157,P79=Datos!$B$165),Datos!$G$168,IF(AND(O79=Datos!$B$158,P79=Datos!$B$162),Datos!$D$169,IF(AND(O79=Datos!$B$158,P79=Datos!$B$163),Datos!$E$169,IF(AND(O79=Datos!$B$158,P79=Datos!$B$164),Datos!$F$169,IF(AND(O79=Datos!$B$158,P79=Datos!$B$165),Datos!$G$169,IF(AND(O79=Datos!$B$159,P79=Datos!$B$162),"N/A",IF(AND(O79=Datos!$B$159,P79=Datos!$B$163),"N/A",IF(AND(O79=Datos!$B$159,P79=Datos!$B$164),"N/A",IF(AND(O79=Datos!$B$159,P79=Datos!$B$165),"N/A","-"))))))))))))))))</f>
        <v>-</v>
      </c>
      <c r="R79" s="82"/>
      <c r="S79" s="89" t="str">
        <f>(IF(AND(Q79=Datos!$D$167,R79=Datos!$B$171),Datos!$D$176,IF(AND(Q79=Datos!$D$168,R79=Datos!$B$171),Datos!$D$176,IF(AND(Q79=Datos!$D$169,R79=Datos!$B$171),Datos!$F$176,IF(AND(Q79=Datos!$E$167,R79=Datos!$B$171),Datos!$D$176,IF(AND(Q79=Datos!$E$168,R79=Datos!$B$171),Datos!$E$176,IF(AND(Q79=Datos!$E$169,R79=Datos!$B$171),Datos!$F$176,IF(AND(Q79=Datos!$F$167,R79=Datos!$B$171),Datos!$E$176,IF(AND(Q79=Datos!$F$168,R79=Datos!$B$171),Datos!$E$176,IF(AND(Q79=Datos!$F$169,R79=Datos!$B$171),Datos!$G$176,IF(AND(Q79=Datos!$G$167,R79=Datos!$B$171),Datos!$E$176,IF(AND(Q79=Datos!$G$168,R79=Datos!$B$171),Datos!$F$176,IF(AND(Q79=Datos!$G$169,R79=Datos!$B$171),Datos!$G$176,IF(AND(Q79=Datos!$D$167,R79=Datos!$B$172),Datos!$D$178,IF(AND(Q79=Datos!$D$168,R79=Datos!$B$172),Datos!$D$178,IF(AND(Q79=Datos!$D$169,R79=Datos!$B$172),Datos!$F$178,IF(AND(Q79=Datos!$E$167,R79=Datos!$B$172),Datos!$D$178,IF(AND(Q79=Datos!$E$168,R79=Datos!$B$172),Datos!$E$178,IF(AND(Q79=Datos!$E$169,R79=Datos!$B$172),Datos!$F$178,IF(AND(Q79=Datos!$F$167,R79=Datos!$B$172),Datos!$E$178,IF(AND(Q79=Datos!$F$168,R79=Datos!$B$172),Datos!$E$178,IF(AND(Q79=Datos!$F$169,R79=Datos!$B$172),Datos!$G$178,IF(AND(Q79=Datos!$G$167,R79=Datos!$B$172),Datos!$E$178,IF(AND(Q79=Datos!$G$168,R79=Datos!$B$172),Datos!$F$178,IF(AND(Q79=Datos!$G$169,R79=Datos!$B$172),Datos!$G$179,IF(AND(Q79=Datos!$D$167,R79=Datos!$B$173),Datos!$D$180,IF(AND(Q79=Datos!$D$168,R79=Datos!$B$173),Datos!$D$180,IF(AND(Q79=Datos!$D$169,R79=Datos!$B$173),Datos!$F$180,IF(AND(Q79=Datos!$E$167,R79=Datos!$B$173),Datos!$D$180,IF(AND(Q79=Datos!$E$168,R79=Datos!$B$173),Datos!$E$180,IF(AND(Q79=Datos!$E$169,R79=Datos!$B$173),Datos!$F$180,IF(AND(Q79=Datos!$F$167,R79=Datos!$B$173),Datos!$E$180,IF(AND(Q79=Datos!$F$168,R79=Datos!$B$173),Datos!$E$180,IF(AND(Q79=Datos!$F$169,R79=Datos!$B$173),Datos!$G$180,IF(AND(Q79=Datos!$G$167,R79=Datos!$B$173),Datos!$E$180,IF(AND(Q79=Datos!$G$168,R79=Datos!$B$173),Datos!$F$180,IF(AND(Q79=Datos!$G$169,R79=Datos!$B$173),Datos!$G$180,IF(AND(Q79=Datos!$D$167,R79=Datos!$B$174),Datos!$D$182,IF(AND(Q79=Datos!$D$168,R79=Datos!$B$174),Datos!$D$182,IF(AND(Q79=Datos!$D$169,R79=Datos!$B$174),Datos!$F$182,IF(AND(Q79=Datos!$E$167,R79=Datos!$B$174),Datos!$D$182,IF(AND(Q79=Datos!$E$168,R79=Datos!$B$174),Datos!$E$182,IF(AND(Q79=Datos!$E$169,R79=Datos!$B$174),Datos!$F$182,IF(AND(Q79=Datos!$F$167,R79=Datos!$B$174),Datos!$E$182,IF(AND(Q79=Datos!$F$168,R79=Datos!$B$174),Datos!$E$182,IF(AND(Q79=Datos!$F$169,R79=Datos!$B$174),Datos!$G$182,IF(AND(Q79=Datos!$G$167,R79=Datos!$B$174),Datos!$E$183,IF(AND(Q79=Datos!$G$168,R79=Datos!$B$174),Datos!$F$182,IF(AND(Q79=Datos!$G$169,R79=Datos!$B$174),Datos!$G$183,IF(O79=Datos!$B$159,Datos!$G$183,"-"))))))))))))))))))))))))))))))))))))))))))))))))))</f>
        <v>-</v>
      </c>
      <c r="T79" s="89" t="str">
        <f t="shared" si="1"/>
        <v>-</v>
      </c>
      <c r="U79" s="84"/>
      <c r="V79" s="84"/>
      <c r="W79" s="84"/>
      <c r="X79" s="84"/>
      <c r="Y79" s="84"/>
      <c r="Z79" s="84"/>
      <c r="AA79" s="84"/>
      <c r="AB79" s="85"/>
    </row>
    <row r="80" spans="2:28" s="90" customFormat="1" ht="97.5" customHeight="1" thickBot="1" x14ac:dyDescent="0.3">
      <c r="B80" s="171"/>
      <c r="C80" s="172"/>
      <c r="D80" s="89" t="str">
        <f>IF(B80="","-",VLOOKUP(B80,Datos!$B$3:$C$25,2,FALSE))</f>
        <v>-</v>
      </c>
      <c r="E80" s="82"/>
      <c r="F80" s="82"/>
      <c r="G80" s="82"/>
      <c r="H80" s="82"/>
      <c r="I80" s="82"/>
      <c r="J80" s="82"/>
      <c r="K80" s="84"/>
      <c r="L80" s="84"/>
      <c r="M80" s="84"/>
      <c r="N80" s="84"/>
      <c r="O80" s="82"/>
      <c r="P80" s="82"/>
      <c r="Q80" s="89" t="str">
        <f>IF(AND(O80=Datos!$B$156,P80=Datos!$B$162),Datos!$D$167,IF(AND(O80=Datos!$B$156,P80=Datos!$B$163),Datos!$E$167,IF(AND(O80=Datos!$B$156,P80=Datos!$B$164),Datos!$F$167,IF(AND(O80=Datos!$B$156,P80=Datos!$B$165),Datos!$G$167,IF(AND(O80=Datos!$B$157,P80=Datos!$B$162),Datos!$D$168,IF(AND(O80=Datos!$B$157,P80=Datos!$B$163),Datos!$E$168,IF(AND(O80=Datos!$B$157,P80=Datos!$B$164),Datos!$F$168,IF(AND(O80=Datos!$B$157,P80=Datos!$B$165),Datos!$G$168,IF(AND(O80=Datos!$B$158,P80=Datos!$B$162),Datos!$D$169,IF(AND(O80=Datos!$B$158,P80=Datos!$B$163),Datos!$E$169,IF(AND(O80=Datos!$B$158,P80=Datos!$B$164),Datos!$F$169,IF(AND(O80=Datos!$B$158,P80=Datos!$B$165),Datos!$G$169,IF(AND(O80=Datos!$B$159,P80=Datos!$B$162),"N/A",IF(AND(O80=Datos!$B$159,P80=Datos!$B$163),"N/A",IF(AND(O80=Datos!$B$159,P80=Datos!$B$164),"N/A",IF(AND(O80=Datos!$B$159,P80=Datos!$B$165),"N/A","-"))))))))))))))))</f>
        <v>-</v>
      </c>
      <c r="R80" s="82"/>
      <c r="S80" s="89" t="str">
        <f>(IF(AND(Q80=Datos!$D$167,R80=Datos!$B$171),Datos!$D$176,IF(AND(Q80=Datos!$D$168,R80=Datos!$B$171),Datos!$D$176,IF(AND(Q80=Datos!$D$169,R80=Datos!$B$171),Datos!$F$176,IF(AND(Q80=Datos!$E$167,R80=Datos!$B$171),Datos!$D$176,IF(AND(Q80=Datos!$E$168,R80=Datos!$B$171),Datos!$E$176,IF(AND(Q80=Datos!$E$169,R80=Datos!$B$171),Datos!$F$176,IF(AND(Q80=Datos!$F$167,R80=Datos!$B$171),Datos!$E$176,IF(AND(Q80=Datos!$F$168,R80=Datos!$B$171),Datos!$E$176,IF(AND(Q80=Datos!$F$169,R80=Datos!$B$171),Datos!$G$176,IF(AND(Q80=Datos!$G$167,R80=Datos!$B$171),Datos!$E$176,IF(AND(Q80=Datos!$G$168,R80=Datos!$B$171),Datos!$F$176,IF(AND(Q80=Datos!$G$169,R80=Datos!$B$171),Datos!$G$176,IF(AND(Q80=Datos!$D$167,R80=Datos!$B$172),Datos!$D$178,IF(AND(Q80=Datos!$D$168,R80=Datos!$B$172),Datos!$D$178,IF(AND(Q80=Datos!$D$169,R80=Datos!$B$172),Datos!$F$178,IF(AND(Q80=Datos!$E$167,R80=Datos!$B$172),Datos!$D$178,IF(AND(Q80=Datos!$E$168,R80=Datos!$B$172),Datos!$E$178,IF(AND(Q80=Datos!$E$169,R80=Datos!$B$172),Datos!$F$178,IF(AND(Q80=Datos!$F$167,R80=Datos!$B$172),Datos!$E$178,IF(AND(Q80=Datos!$F$168,R80=Datos!$B$172),Datos!$E$178,IF(AND(Q80=Datos!$F$169,R80=Datos!$B$172),Datos!$G$178,IF(AND(Q80=Datos!$G$167,R80=Datos!$B$172),Datos!$E$178,IF(AND(Q80=Datos!$G$168,R80=Datos!$B$172),Datos!$F$178,IF(AND(Q80=Datos!$G$169,R80=Datos!$B$172),Datos!$G$179,IF(AND(Q80=Datos!$D$167,R80=Datos!$B$173),Datos!$D$180,IF(AND(Q80=Datos!$D$168,R80=Datos!$B$173),Datos!$D$180,IF(AND(Q80=Datos!$D$169,R80=Datos!$B$173),Datos!$F$180,IF(AND(Q80=Datos!$E$167,R80=Datos!$B$173),Datos!$D$180,IF(AND(Q80=Datos!$E$168,R80=Datos!$B$173),Datos!$E$180,IF(AND(Q80=Datos!$E$169,R80=Datos!$B$173),Datos!$F$180,IF(AND(Q80=Datos!$F$167,R80=Datos!$B$173),Datos!$E$180,IF(AND(Q80=Datos!$F$168,R80=Datos!$B$173),Datos!$E$180,IF(AND(Q80=Datos!$F$169,R80=Datos!$B$173),Datos!$G$180,IF(AND(Q80=Datos!$G$167,R80=Datos!$B$173),Datos!$E$180,IF(AND(Q80=Datos!$G$168,R80=Datos!$B$173),Datos!$F$180,IF(AND(Q80=Datos!$G$169,R80=Datos!$B$173),Datos!$G$180,IF(AND(Q80=Datos!$D$167,R80=Datos!$B$174),Datos!$D$182,IF(AND(Q80=Datos!$D$168,R80=Datos!$B$174),Datos!$D$182,IF(AND(Q80=Datos!$D$169,R80=Datos!$B$174),Datos!$F$182,IF(AND(Q80=Datos!$E$167,R80=Datos!$B$174),Datos!$D$182,IF(AND(Q80=Datos!$E$168,R80=Datos!$B$174),Datos!$E$182,IF(AND(Q80=Datos!$E$169,R80=Datos!$B$174),Datos!$F$182,IF(AND(Q80=Datos!$F$167,R80=Datos!$B$174),Datos!$E$182,IF(AND(Q80=Datos!$F$168,R80=Datos!$B$174),Datos!$E$182,IF(AND(Q80=Datos!$F$169,R80=Datos!$B$174),Datos!$G$182,IF(AND(Q80=Datos!$G$167,R80=Datos!$B$174),Datos!$E$183,IF(AND(Q80=Datos!$G$168,R80=Datos!$B$174),Datos!$F$182,IF(AND(Q80=Datos!$G$169,R80=Datos!$B$174),Datos!$G$183,IF(O80=Datos!$B$159,Datos!$G$183,"-"))))))))))))))))))))))))))))))))))))))))))))))))))</f>
        <v>-</v>
      </c>
      <c r="T80" s="89" t="str">
        <f t="shared" si="1"/>
        <v>-</v>
      </c>
      <c r="U80" s="84"/>
      <c r="V80" s="84"/>
      <c r="W80" s="84"/>
      <c r="X80" s="84"/>
      <c r="Y80" s="84"/>
      <c r="Z80" s="84"/>
      <c r="AA80" s="84"/>
      <c r="AB80" s="85"/>
    </row>
    <row r="81" spans="2:28" s="90" customFormat="1" ht="97.5" customHeight="1" thickBot="1" x14ac:dyDescent="0.3">
      <c r="B81" s="171"/>
      <c r="C81" s="172"/>
      <c r="D81" s="89" t="str">
        <f>IF(B81="","-",VLOOKUP(B81,Datos!$B$3:$C$25,2,FALSE))</f>
        <v>-</v>
      </c>
      <c r="E81" s="82"/>
      <c r="F81" s="82"/>
      <c r="G81" s="82"/>
      <c r="H81" s="82"/>
      <c r="I81" s="82"/>
      <c r="J81" s="82"/>
      <c r="K81" s="84"/>
      <c r="L81" s="84"/>
      <c r="M81" s="84"/>
      <c r="N81" s="84"/>
      <c r="O81" s="82"/>
      <c r="P81" s="82"/>
      <c r="Q81" s="89" t="str">
        <f>IF(AND(O81=Datos!$B$156,P81=Datos!$B$162),Datos!$D$167,IF(AND(O81=Datos!$B$156,P81=Datos!$B$163),Datos!$E$167,IF(AND(O81=Datos!$B$156,P81=Datos!$B$164),Datos!$F$167,IF(AND(O81=Datos!$B$156,P81=Datos!$B$165),Datos!$G$167,IF(AND(O81=Datos!$B$157,P81=Datos!$B$162),Datos!$D$168,IF(AND(O81=Datos!$B$157,P81=Datos!$B$163),Datos!$E$168,IF(AND(O81=Datos!$B$157,P81=Datos!$B$164),Datos!$F$168,IF(AND(O81=Datos!$B$157,P81=Datos!$B$165),Datos!$G$168,IF(AND(O81=Datos!$B$158,P81=Datos!$B$162),Datos!$D$169,IF(AND(O81=Datos!$B$158,P81=Datos!$B$163),Datos!$E$169,IF(AND(O81=Datos!$B$158,P81=Datos!$B$164),Datos!$F$169,IF(AND(O81=Datos!$B$158,P81=Datos!$B$165),Datos!$G$169,IF(AND(O81=Datos!$B$159,P81=Datos!$B$162),"N/A",IF(AND(O81=Datos!$B$159,P81=Datos!$B$163),"N/A",IF(AND(O81=Datos!$B$159,P81=Datos!$B$164),"N/A",IF(AND(O81=Datos!$B$159,P81=Datos!$B$165),"N/A","-"))))))))))))))))</f>
        <v>-</v>
      </c>
      <c r="R81" s="82"/>
      <c r="S81" s="89" t="str">
        <f>(IF(AND(Q81=Datos!$D$167,R81=Datos!$B$171),Datos!$D$176,IF(AND(Q81=Datos!$D$168,R81=Datos!$B$171),Datos!$D$176,IF(AND(Q81=Datos!$D$169,R81=Datos!$B$171),Datos!$F$176,IF(AND(Q81=Datos!$E$167,R81=Datos!$B$171),Datos!$D$176,IF(AND(Q81=Datos!$E$168,R81=Datos!$B$171),Datos!$E$176,IF(AND(Q81=Datos!$E$169,R81=Datos!$B$171),Datos!$F$176,IF(AND(Q81=Datos!$F$167,R81=Datos!$B$171),Datos!$E$176,IF(AND(Q81=Datos!$F$168,R81=Datos!$B$171),Datos!$E$176,IF(AND(Q81=Datos!$F$169,R81=Datos!$B$171),Datos!$G$176,IF(AND(Q81=Datos!$G$167,R81=Datos!$B$171),Datos!$E$176,IF(AND(Q81=Datos!$G$168,R81=Datos!$B$171),Datos!$F$176,IF(AND(Q81=Datos!$G$169,R81=Datos!$B$171),Datos!$G$176,IF(AND(Q81=Datos!$D$167,R81=Datos!$B$172),Datos!$D$178,IF(AND(Q81=Datos!$D$168,R81=Datos!$B$172),Datos!$D$178,IF(AND(Q81=Datos!$D$169,R81=Datos!$B$172),Datos!$F$178,IF(AND(Q81=Datos!$E$167,R81=Datos!$B$172),Datos!$D$178,IF(AND(Q81=Datos!$E$168,R81=Datos!$B$172),Datos!$E$178,IF(AND(Q81=Datos!$E$169,R81=Datos!$B$172),Datos!$F$178,IF(AND(Q81=Datos!$F$167,R81=Datos!$B$172),Datos!$E$178,IF(AND(Q81=Datos!$F$168,R81=Datos!$B$172),Datos!$E$178,IF(AND(Q81=Datos!$F$169,R81=Datos!$B$172),Datos!$G$178,IF(AND(Q81=Datos!$G$167,R81=Datos!$B$172),Datos!$E$178,IF(AND(Q81=Datos!$G$168,R81=Datos!$B$172),Datos!$F$178,IF(AND(Q81=Datos!$G$169,R81=Datos!$B$172),Datos!$G$179,IF(AND(Q81=Datos!$D$167,R81=Datos!$B$173),Datos!$D$180,IF(AND(Q81=Datos!$D$168,R81=Datos!$B$173),Datos!$D$180,IF(AND(Q81=Datos!$D$169,R81=Datos!$B$173),Datos!$F$180,IF(AND(Q81=Datos!$E$167,R81=Datos!$B$173),Datos!$D$180,IF(AND(Q81=Datos!$E$168,R81=Datos!$B$173),Datos!$E$180,IF(AND(Q81=Datos!$E$169,R81=Datos!$B$173),Datos!$F$180,IF(AND(Q81=Datos!$F$167,R81=Datos!$B$173),Datos!$E$180,IF(AND(Q81=Datos!$F$168,R81=Datos!$B$173),Datos!$E$180,IF(AND(Q81=Datos!$F$169,R81=Datos!$B$173),Datos!$G$180,IF(AND(Q81=Datos!$G$167,R81=Datos!$B$173),Datos!$E$180,IF(AND(Q81=Datos!$G$168,R81=Datos!$B$173),Datos!$F$180,IF(AND(Q81=Datos!$G$169,R81=Datos!$B$173),Datos!$G$180,IF(AND(Q81=Datos!$D$167,R81=Datos!$B$174),Datos!$D$182,IF(AND(Q81=Datos!$D$168,R81=Datos!$B$174),Datos!$D$182,IF(AND(Q81=Datos!$D$169,R81=Datos!$B$174),Datos!$F$182,IF(AND(Q81=Datos!$E$167,R81=Datos!$B$174),Datos!$D$182,IF(AND(Q81=Datos!$E$168,R81=Datos!$B$174),Datos!$E$182,IF(AND(Q81=Datos!$E$169,R81=Datos!$B$174),Datos!$F$182,IF(AND(Q81=Datos!$F$167,R81=Datos!$B$174),Datos!$E$182,IF(AND(Q81=Datos!$F$168,R81=Datos!$B$174),Datos!$E$182,IF(AND(Q81=Datos!$F$169,R81=Datos!$B$174),Datos!$G$182,IF(AND(Q81=Datos!$G$167,R81=Datos!$B$174),Datos!$E$183,IF(AND(Q81=Datos!$G$168,R81=Datos!$B$174),Datos!$F$182,IF(AND(Q81=Datos!$G$169,R81=Datos!$B$174),Datos!$G$183,IF(O81=Datos!$B$159,Datos!$G$183,"-"))))))))))))))))))))))))))))))))))))))))))))))))))</f>
        <v>-</v>
      </c>
      <c r="T81" s="89" t="str">
        <f t="shared" si="1"/>
        <v>-</v>
      </c>
      <c r="U81" s="84"/>
      <c r="V81" s="84"/>
      <c r="W81" s="84"/>
      <c r="X81" s="84"/>
      <c r="Y81" s="84"/>
      <c r="Z81" s="84"/>
      <c r="AA81" s="84"/>
      <c r="AB81" s="85"/>
    </row>
    <row r="82" spans="2:28" s="90" customFormat="1" ht="97.5" customHeight="1" thickBot="1" x14ac:dyDescent="0.3">
      <c r="B82" s="171"/>
      <c r="C82" s="172"/>
      <c r="D82" s="89" t="str">
        <f>IF(B82="","-",VLOOKUP(B82,Datos!$B$3:$C$25,2,FALSE))</f>
        <v>-</v>
      </c>
      <c r="E82" s="82"/>
      <c r="F82" s="82"/>
      <c r="G82" s="82"/>
      <c r="H82" s="82"/>
      <c r="I82" s="82"/>
      <c r="J82" s="82"/>
      <c r="K82" s="84"/>
      <c r="L82" s="84"/>
      <c r="M82" s="84"/>
      <c r="N82" s="84"/>
      <c r="O82" s="82"/>
      <c r="P82" s="82"/>
      <c r="Q82" s="89" t="str">
        <f>IF(AND(O82=Datos!$B$156,P82=Datos!$B$162),Datos!$D$167,IF(AND(O82=Datos!$B$156,P82=Datos!$B$163),Datos!$E$167,IF(AND(O82=Datos!$B$156,P82=Datos!$B$164),Datos!$F$167,IF(AND(O82=Datos!$B$156,P82=Datos!$B$165),Datos!$G$167,IF(AND(O82=Datos!$B$157,P82=Datos!$B$162),Datos!$D$168,IF(AND(O82=Datos!$B$157,P82=Datos!$B$163),Datos!$E$168,IF(AND(O82=Datos!$B$157,P82=Datos!$B$164),Datos!$F$168,IF(AND(O82=Datos!$B$157,P82=Datos!$B$165),Datos!$G$168,IF(AND(O82=Datos!$B$158,P82=Datos!$B$162),Datos!$D$169,IF(AND(O82=Datos!$B$158,P82=Datos!$B$163),Datos!$E$169,IF(AND(O82=Datos!$B$158,P82=Datos!$B$164),Datos!$F$169,IF(AND(O82=Datos!$B$158,P82=Datos!$B$165),Datos!$G$169,IF(AND(O82=Datos!$B$159,P82=Datos!$B$162),"N/A",IF(AND(O82=Datos!$B$159,P82=Datos!$B$163),"N/A",IF(AND(O82=Datos!$B$159,P82=Datos!$B$164),"N/A",IF(AND(O82=Datos!$B$159,P82=Datos!$B$165),"N/A","-"))))))))))))))))</f>
        <v>-</v>
      </c>
      <c r="R82" s="82"/>
      <c r="S82" s="89" t="str">
        <f>(IF(AND(Q82=Datos!$D$167,R82=Datos!$B$171),Datos!$D$176,IF(AND(Q82=Datos!$D$168,R82=Datos!$B$171),Datos!$D$176,IF(AND(Q82=Datos!$D$169,R82=Datos!$B$171),Datos!$F$176,IF(AND(Q82=Datos!$E$167,R82=Datos!$B$171),Datos!$D$176,IF(AND(Q82=Datos!$E$168,R82=Datos!$B$171),Datos!$E$176,IF(AND(Q82=Datos!$E$169,R82=Datos!$B$171),Datos!$F$176,IF(AND(Q82=Datos!$F$167,R82=Datos!$B$171),Datos!$E$176,IF(AND(Q82=Datos!$F$168,R82=Datos!$B$171),Datos!$E$176,IF(AND(Q82=Datos!$F$169,R82=Datos!$B$171),Datos!$G$176,IF(AND(Q82=Datos!$G$167,R82=Datos!$B$171),Datos!$E$176,IF(AND(Q82=Datos!$G$168,R82=Datos!$B$171),Datos!$F$176,IF(AND(Q82=Datos!$G$169,R82=Datos!$B$171),Datos!$G$176,IF(AND(Q82=Datos!$D$167,R82=Datos!$B$172),Datos!$D$178,IF(AND(Q82=Datos!$D$168,R82=Datos!$B$172),Datos!$D$178,IF(AND(Q82=Datos!$D$169,R82=Datos!$B$172),Datos!$F$178,IF(AND(Q82=Datos!$E$167,R82=Datos!$B$172),Datos!$D$178,IF(AND(Q82=Datos!$E$168,R82=Datos!$B$172),Datos!$E$178,IF(AND(Q82=Datos!$E$169,R82=Datos!$B$172),Datos!$F$178,IF(AND(Q82=Datos!$F$167,R82=Datos!$B$172),Datos!$E$178,IF(AND(Q82=Datos!$F$168,R82=Datos!$B$172),Datos!$E$178,IF(AND(Q82=Datos!$F$169,R82=Datos!$B$172),Datos!$G$178,IF(AND(Q82=Datos!$G$167,R82=Datos!$B$172),Datos!$E$178,IF(AND(Q82=Datos!$G$168,R82=Datos!$B$172),Datos!$F$178,IF(AND(Q82=Datos!$G$169,R82=Datos!$B$172),Datos!$G$179,IF(AND(Q82=Datos!$D$167,R82=Datos!$B$173),Datos!$D$180,IF(AND(Q82=Datos!$D$168,R82=Datos!$B$173),Datos!$D$180,IF(AND(Q82=Datos!$D$169,R82=Datos!$B$173),Datos!$F$180,IF(AND(Q82=Datos!$E$167,R82=Datos!$B$173),Datos!$D$180,IF(AND(Q82=Datos!$E$168,R82=Datos!$B$173),Datos!$E$180,IF(AND(Q82=Datos!$E$169,R82=Datos!$B$173),Datos!$F$180,IF(AND(Q82=Datos!$F$167,R82=Datos!$B$173),Datos!$E$180,IF(AND(Q82=Datos!$F$168,R82=Datos!$B$173),Datos!$E$180,IF(AND(Q82=Datos!$F$169,R82=Datos!$B$173),Datos!$G$180,IF(AND(Q82=Datos!$G$167,R82=Datos!$B$173),Datos!$E$180,IF(AND(Q82=Datos!$G$168,R82=Datos!$B$173),Datos!$F$180,IF(AND(Q82=Datos!$G$169,R82=Datos!$B$173),Datos!$G$180,IF(AND(Q82=Datos!$D$167,R82=Datos!$B$174),Datos!$D$182,IF(AND(Q82=Datos!$D$168,R82=Datos!$B$174),Datos!$D$182,IF(AND(Q82=Datos!$D$169,R82=Datos!$B$174),Datos!$F$182,IF(AND(Q82=Datos!$E$167,R82=Datos!$B$174),Datos!$D$182,IF(AND(Q82=Datos!$E$168,R82=Datos!$B$174),Datos!$E$182,IF(AND(Q82=Datos!$E$169,R82=Datos!$B$174),Datos!$F$182,IF(AND(Q82=Datos!$F$167,R82=Datos!$B$174),Datos!$E$182,IF(AND(Q82=Datos!$F$168,R82=Datos!$B$174),Datos!$E$182,IF(AND(Q82=Datos!$F$169,R82=Datos!$B$174),Datos!$G$182,IF(AND(Q82=Datos!$G$167,R82=Datos!$B$174),Datos!$E$183,IF(AND(Q82=Datos!$G$168,R82=Datos!$B$174),Datos!$F$182,IF(AND(Q82=Datos!$G$169,R82=Datos!$B$174),Datos!$G$183,IF(O82=Datos!$B$159,Datos!$G$183,"-"))))))))))))))))))))))))))))))))))))))))))))))))))</f>
        <v>-</v>
      </c>
      <c r="T82" s="89" t="str">
        <f t="shared" si="1"/>
        <v>-</v>
      </c>
      <c r="U82" s="84"/>
      <c r="V82" s="84"/>
      <c r="W82" s="84"/>
      <c r="X82" s="84"/>
      <c r="Y82" s="84"/>
      <c r="Z82" s="84"/>
      <c r="AA82" s="84"/>
      <c r="AB82" s="85"/>
    </row>
    <row r="83" spans="2:28" s="90" customFormat="1" ht="97.5" customHeight="1" thickBot="1" x14ac:dyDescent="0.3">
      <c r="B83" s="171"/>
      <c r="C83" s="172"/>
      <c r="D83" s="89" t="str">
        <f>IF(B83="","-",VLOOKUP(B83,Datos!$B$3:$C$25,2,FALSE))</f>
        <v>-</v>
      </c>
      <c r="E83" s="82"/>
      <c r="F83" s="82"/>
      <c r="G83" s="82"/>
      <c r="H83" s="82"/>
      <c r="I83" s="82"/>
      <c r="J83" s="82"/>
      <c r="K83" s="84"/>
      <c r="L83" s="84"/>
      <c r="M83" s="84"/>
      <c r="N83" s="84"/>
      <c r="O83" s="82"/>
      <c r="P83" s="82"/>
      <c r="Q83" s="89" t="str">
        <f>IF(AND(O83=Datos!$B$156,P83=Datos!$B$162),Datos!$D$167,IF(AND(O83=Datos!$B$156,P83=Datos!$B$163),Datos!$E$167,IF(AND(O83=Datos!$B$156,P83=Datos!$B$164),Datos!$F$167,IF(AND(O83=Datos!$B$156,P83=Datos!$B$165),Datos!$G$167,IF(AND(O83=Datos!$B$157,P83=Datos!$B$162),Datos!$D$168,IF(AND(O83=Datos!$B$157,P83=Datos!$B$163),Datos!$E$168,IF(AND(O83=Datos!$B$157,P83=Datos!$B$164),Datos!$F$168,IF(AND(O83=Datos!$B$157,P83=Datos!$B$165),Datos!$G$168,IF(AND(O83=Datos!$B$158,P83=Datos!$B$162),Datos!$D$169,IF(AND(O83=Datos!$B$158,P83=Datos!$B$163),Datos!$E$169,IF(AND(O83=Datos!$B$158,P83=Datos!$B$164),Datos!$F$169,IF(AND(O83=Datos!$B$158,P83=Datos!$B$165),Datos!$G$169,IF(AND(O83=Datos!$B$159,P83=Datos!$B$162),"N/A",IF(AND(O83=Datos!$B$159,P83=Datos!$B$163),"N/A",IF(AND(O83=Datos!$B$159,P83=Datos!$B$164),"N/A",IF(AND(O83=Datos!$B$159,P83=Datos!$B$165),"N/A","-"))))))))))))))))</f>
        <v>-</v>
      </c>
      <c r="R83" s="82"/>
      <c r="S83" s="89" t="str">
        <f>(IF(AND(Q83=Datos!$D$167,R83=Datos!$B$171),Datos!$D$176,IF(AND(Q83=Datos!$D$168,R83=Datos!$B$171),Datos!$D$176,IF(AND(Q83=Datos!$D$169,R83=Datos!$B$171),Datos!$F$176,IF(AND(Q83=Datos!$E$167,R83=Datos!$B$171),Datos!$D$176,IF(AND(Q83=Datos!$E$168,R83=Datos!$B$171),Datos!$E$176,IF(AND(Q83=Datos!$E$169,R83=Datos!$B$171),Datos!$F$176,IF(AND(Q83=Datos!$F$167,R83=Datos!$B$171),Datos!$E$176,IF(AND(Q83=Datos!$F$168,R83=Datos!$B$171),Datos!$E$176,IF(AND(Q83=Datos!$F$169,R83=Datos!$B$171),Datos!$G$176,IF(AND(Q83=Datos!$G$167,R83=Datos!$B$171),Datos!$E$176,IF(AND(Q83=Datos!$G$168,R83=Datos!$B$171),Datos!$F$176,IF(AND(Q83=Datos!$G$169,R83=Datos!$B$171),Datos!$G$176,IF(AND(Q83=Datos!$D$167,R83=Datos!$B$172),Datos!$D$178,IF(AND(Q83=Datos!$D$168,R83=Datos!$B$172),Datos!$D$178,IF(AND(Q83=Datos!$D$169,R83=Datos!$B$172),Datos!$F$178,IF(AND(Q83=Datos!$E$167,R83=Datos!$B$172),Datos!$D$178,IF(AND(Q83=Datos!$E$168,R83=Datos!$B$172),Datos!$E$178,IF(AND(Q83=Datos!$E$169,R83=Datos!$B$172),Datos!$F$178,IF(AND(Q83=Datos!$F$167,R83=Datos!$B$172),Datos!$E$178,IF(AND(Q83=Datos!$F$168,R83=Datos!$B$172),Datos!$E$178,IF(AND(Q83=Datos!$F$169,R83=Datos!$B$172),Datos!$G$178,IF(AND(Q83=Datos!$G$167,R83=Datos!$B$172),Datos!$E$178,IF(AND(Q83=Datos!$G$168,R83=Datos!$B$172),Datos!$F$178,IF(AND(Q83=Datos!$G$169,R83=Datos!$B$172),Datos!$G$179,IF(AND(Q83=Datos!$D$167,R83=Datos!$B$173),Datos!$D$180,IF(AND(Q83=Datos!$D$168,R83=Datos!$B$173),Datos!$D$180,IF(AND(Q83=Datos!$D$169,R83=Datos!$B$173),Datos!$F$180,IF(AND(Q83=Datos!$E$167,R83=Datos!$B$173),Datos!$D$180,IF(AND(Q83=Datos!$E$168,R83=Datos!$B$173),Datos!$E$180,IF(AND(Q83=Datos!$E$169,R83=Datos!$B$173),Datos!$F$180,IF(AND(Q83=Datos!$F$167,R83=Datos!$B$173),Datos!$E$180,IF(AND(Q83=Datos!$F$168,R83=Datos!$B$173),Datos!$E$180,IF(AND(Q83=Datos!$F$169,R83=Datos!$B$173),Datos!$G$180,IF(AND(Q83=Datos!$G$167,R83=Datos!$B$173),Datos!$E$180,IF(AND(Q83=Datos!$G$168,R83=Datos!$B$173),Datos!$F$180,IF(AND(Q83=Datos!$G$169,R83=Datos!$B$173),Datos!$G$180,IF(AND(Q83=Datos!$D$167,R83=Datos!$B$174),Datos!$D$182,IF(AND(Q83=Datos!$D$168,R83=Datos!$B$174),Datos!$D$182,IF(AND(Q83=Datos!$D$169,R83=Datos!$B$174),Datos!$F$182,IF(AND(Q83=Datos!$E$167,R83=Datos!$B$174),Datos!$D$182,IF(AND(Q83=Datos!$E$168,R83=Datos!$B$174),Datos!$E$182,IF(AND(Q83=Datos!$E$169,R83=Datos!$B$174),Datos!$F$182,IF(AND(Q83=Datos!$F$167,R83=Datos!$B$174),Datos!$E$182,IF(AND(Q83=Datos!$F$168,R83=Datos!$B$174),Datos!$E$182,IF(AND(Q83=Datos!$F$169,R83=Datos!$B$174),Datos!$G$182,IF(AND(Q83=Datos!$G$167,R83=Datos!$B$174),Datos!$E$183,IF(AND(Q83=Datos!$G$168,R83=Datos!$B$174),Datos!$F$182,IF(AND(Q83=Datos!$G$169,R83=Datos!$B$174),Datos!$G$183,IF(O83=Datos!$B$159,Datos!$G$183,"-"))))))))))))))))))))))))))))))))))))))))))))))))))</f>
        <v>-</v>
      </c>
      <c r="T83" s="89" t="str">
        <f t="shared" si="1"/>
        <v>-</v>
      </c>
      <c r="U83" s="84"/>
      <c r="V83" s="84"/>
      <c r="W83" s="84"/>
      <c r="X83" s="84"/>
      <c r="Y83" s="84"/>
      <c r="Z83" s="84"/>
      <c r="AA83" s="84"/>
      <c r="AB83" s="85"/>
    </row>
    <row r="84" spans="2:28" s="90" customFormat="1" ht="97.5" customHeight="1" thickBot="1" x14ac:dyDescent="0.3">
      <c r="B84" s="171"/>
      <c r="C84" s="172"/>
      <c r="D84" s="89" t="str">
        <f>IF(B84="","-",VLOOKUP(B84,Datos!$B$3:$C$25,2,FALSE))</f>
        <v>-</v>
      </c>
      <c r="E84" s="82"/>
      <c r="F84" s="82"/>
      <c r="G84" s="82"/>
      <c r="H84" s="82"/>
      <c r="I84" s="82"/>
      <c r="J84" s="82"/>
      <c r="K84" s="84"/>
      <c r="L84" s="84"/>
      <c r="M84" s="84"/>
      <c r="N84" s="84"/>
      <c r="O84" s="82"/>
      <c r="P84" s="82"/>
      <c r="Q84" s="89" t="str">
        <f>IF(AND(O84=Datos!$B$156,P84=Datos!$B$162),Datos!$D$167,IF(AND(O84=Datos!$B$156,P84=Datos!$B$163),Datos!$E$167,IF(AND(O84=Datos!$B$156,P84=Datos!$B$164),Datos!$F$167,IF(AND(O84=Datos!$B$156,P84=Datos!$B$165),Datos!$G$167,IF(AND(O84=Datos!$B$157,P84=Datos!$B$162),Datos!$D$168,IF(AND(O84=Datos!$B$157,P84=Datos!$B$163),Datos!$E$168,IF(AND(O84=Datos!$B$157,P84=Datos!$B$164),Datos!$F$168,IF(AND(O84=Datos!$B$157,P84=Datos!$B$165),Datos!$G$168,IF(AND(O84=Datos!$B$158,P84=Datos!$B$162),Datos!$D$169,IF(AND(O84=Datos!$B$158,P84=Datos!$B$163),Datos!$E$169,IF(AND(O84=Datos!$B$158,P84=Datos!$B$164),Datos!$F$169,IF(AND(O84=Datos!$B$158,P84=Datos!$B$165),Datos!$G$169,IF(AND(O84=Datos!$B$159,P84=Datos!$B$162),"N/A",IF(AND(O84=Datos!$B$159,P84=Datos!$B$163),"N/A",IF(AND(O84=Datos!$B$159,P84=Datos!$B$164),"N/A",IF(AND(O84=Datos!$B$159,P84=Datos!$B$165),"N/A","-"))))))))))))))))</f>
        <v>-</v>
      </c>
      <c r="R84" s="82"/>
      <c r="S84" s="89" t="str">
        <f>(IF(AND(Q84=Datos!$D$167,R84=Datos!$B$171),Datos!$D$176,IF(AND(Q84=Datos!$D$168,R84=Datos!$B$171),Datos!$D$176,IF(AND(Q84=Datos!$D$169,R84=Datos!$B$171),Datos!$F$176,IF(AND(Q84=Datos!$E$167,R84=Datos!$B$171),Datos!$D$176,IF(AND(Q84=Datos!$E$168,R84=Datos!$B$171),Datos!$E$176,IF(AND(Q84=Datos!$E$169,R84=Datos!$B$171),Datos!$F$176,IF(AND(Q84=Datos!$F$167,R84=Datos!$B$171),Datos!$E$176,IF(AND(Q84=Datos!$F$168,R84=Datos!$B$171),Datos!$E$176,IF(AND(Q84=Datos!$F$169,R84=Datos!$B$171),Datos!$G$176,IF(AND(Q84=Datos!$G$167,R84=Datos!$B$171),Datos!$E$176,IF(AND(Q84=Datos!$G$168,R84=Datos!$B$171),Datos!$F$176,IF(AND(Q84=Datos!$G$169,R84=Datos!$B$171),Datos!$G$176,IF(AND(Q84=Datos!$D$167,R84=Datos!$B$172),Datos!$D$178,IF(AND(Q84=Datos!$D$168,R84=Datos!$B$172),Datos!$D$178,IF(AND(Q84=Datos!$D$169,R84=Datos!$B$172),Datos!$F$178,IF(AND(Q84=Datos!$E$167,R84=Datos!$B$172),Datos!$D$178,IF(AND(Q84=Datos!$E$168,R84=Datos!$B$172),Datos!$E$178,IF(AND(Q84=Datos!$E$169,R84=Datos!$B$172),Datos!$F$178,IF(AND(Q84=Datos!$F$167,R84=Datos!$B$172),Datos!$E$178,IF(AND(Q84=Datos!$F$168,R84=Datos!$B$172),Datos!$E$178,IF(AND(Q84=Datos!$F$169,R84=Datos!$B$172),Datos!$G$178,IF(AND(Q84=Datos!$G$167,R84=Datos!$B$172),Datos!$E$178,IF(AND(Q84=Datos!$G$168,R84=Datos!$B$172),Datos!$F$178,IF(AND(Q84=Datos!$G$169,R84=Datos!$B$172),Datos!$G$179,IF(AND(Q84=Datos!$D$167,R84=Datos!$B$173),Datos!$D$180,IF(AND(Q84=Datos!$D$168,R84=Datos!$B$173),Datos!$D$180,IF(AND(Q84=Datos!$D$169,R84=Datos!$B$173),Datos!$F$180,IF(AND(Q84=Datos!$E$167,R84=Datos!$B$173),Datos!$D$180,IF(AND(Q84=Datos!$E$168,R84=Datos!$B$173),Datos!$E$180,IF(AND(Q84=Datos!$E$169,R84=Datos!$B$173),Datos!$F$180,IF(AND(Q84=Datos!$F$167,R84=Datos!$B$173),Datos!$E$180,IF(AND(Q84=Datos!$F$168,R84=Datos!$B$173),Datos!$E$180,IF(AND(Q84=Datos!$F$169,R84=Datos!$B$173),Datos!$G$180,IF(AND(Q84=Datos!$G$167,R84=Datos!$B$173),Datos!$E$180,IF(AND(Q84=Datos!$G$168,R84=Datos!$B$173),Datos!$F$180,IF(AND(Q84=Datos!$G$169,R84=Datos!$B$173),Datos!$G$180,IF(AND(Q84=Datos!$D$167,R84=Datos!$B$174),Datos!$D$182,IF(AND(Q84=Datos!$D$168,R84=Datos!$B$174),Datos!$D$182,IF(AND(Q84=Datos!$D$169,R84=Datos!$B$174),Datos!$F$182,IF(AND(Q84=Datos!$E$167,R84=Datos!$B$174),Datos!$D$182,IF(AND(Q84=Datos!$E$168,R84=Datos!$B$174),Datos!$E$182,IF(AND(Q84=Datos!$E$169,R84=Datos!$B$174),Datos!$F$182,IF(AND(Q84=Datos!$F$167,R84=Datos!$B$174),Datos!$E$182,IF(AND(Q84=Datos!$F$168,R84=Datos!$B$174),Datos!$E$182,IF(AND(Q84=Datos!$F$169,R84=Datos!$B$174),Datos!$G$182,IF(AND(Q84=Datos!$G$167,R84=Datos!$B$174),Datos!$E$183,IF(AND(Q84=Datos!$G$168,R84=Datos!$B$174),Datos!$F$182,IF(AND(Q84=Datos!$G$169,R84=Datos!$B$174),Datos!$G$183,IF(O84=Datos!$B$159,Datos!$G$183,"-"))))))))))))))))))))))))))))))))))))))))))))))))))</f>
        <v>-</v>
      </c>
      <c r="T84" s="89" t="str">
        <f t="shared" si="1"/>
        <v>-</v>
      </c>
      <c r="U84" s="84"/>
      <c r="V84" s="84"/>
      <c r="W84" s="84"/>
      <c r="X84" s="84"/>
      <c r="Y84" s="84"/>
      <c r="Z84" s="84"/>
      <c r="AA84" s="84"/>
      <c r="AB84" s="85"/>
    </row>
    <row r="85" spans="2:28" s="90" customFormat="1" ht="97.5" customHeight="1" thickBot="1" x14ac:dyDescent="0.3">
      <c r="B85" s="171"/>
      <c r="C85" s="172"/>
      <c r="D85" s="89" t="str">
        <f>IF(B85="","-",VLOOKUP(B85,Datos!$B$3:$C$25,2,FALSE))</f>
        <v>-</v>
      </c>
      <c r="E85" s="82"/>
      <c r="F85" s="82"/>
      <c r="G85" s="82"/>
      <c r="H85" s="82"/>
      <c r="I85" s="82"/>
      <c r="J85" s="82"/>
      <c r="K85" s="84"/>
      <c r="L85" s="84"/>
      <c r="M85" s="84"/>
      <c r="N85" s="84"/>
      <c r="O85" s="82"/>
      <c r="P85" s="82"/>
      <c r="Q85" s="89" t="str">
        <f>IF(AND(O85=Datos!$B$156,P85=Datos!$B$162),Datos!$D$167,IF(AND(O85=Datos!$B$156,P85=Datos!$B$163),Datos!$E$167,IF(AND(O85=Datos!$B$156,P85=Datos!$B$164),Datos!$F$167,IF(AND(O85=Datos!$B$156,P85=Datos!$B$165),Datos!$G$167,IF(AND(O85=Datos!$B$157,P85=Datos!$B$162),Datos!$D$168,IF(AND(O85=Datos!$B$157,P85=Datos!$B$163),Datos!$E$168,IF(AND(O85=Datos!$B$157,P85=Datos!$B$164),Datos!$F$168,IF(AND(O85=Datos!$B$157,P85=Datos!$B$165),Datos!$G$168,IF(AND(O85=Datos!$B$158,P85=Datos!$B$162),Datos!$D$169,IF(AND(O85=Datos!$B$158,P85=Datos!$B$163),Datos!$E$169,IF(AND(O85=Datos!$B$158,P85=Datos!$B$164),Datos!$F$169,IF(AND(O85=Datos!$B$158,P85=Datos!$B$165),Datos!$G$169,IF(AND(O85=Datos!$B$159,P85=Datos!$B$162),"N/A",IF(AND(O85=Datos!$B$159,P85=Datos!$B$163),"N/A",IF(AND(O85=Datos!$B$159,P85=Datos!$B$164),"N/A",IF(AND(O85=Datos!$B$159,P85=Datos!$B$165),"N/A","-"))))))))))))))))</f>
        <v>-</v>
      </c>
      <c r="R85" s="82"/>
      <c r="S85" s="89" t="str">
        <f>(IF(AND(Q85=Datos!$D$167,R85=Datos!$B$171),Datos!$D$176,IF(AND(Q85=Datos!$D$168,R85=Datos!$B$171),Datos!$D$176,IF(AND(Q85=Datos!$D$169,R85=Datos!$B$171),Datos!$F$176,IF(AND(Q85=Datos!$E$167,R85=Datos!$B$171),Datos!$D$176,IF(AND(Q85=Datos!$E$168,R85=Datos!$B$171),Datos!$E$176,IF(AND(Q85=Datos!$E$169,R85=Datos!$B$171),Datos!$F$176,IF(AND(Q85=Datos!$F$167,R85=Datos!$B$171),Datos!$E$176,IF(AND(Q85=Datos!$F$168,R85=Datos!$B$171),Datos!$E$176,IF(AND(Q85=Datos!$F$169,R85=Datos!$B$171),Datos!$G$176,IF(AND(Q85=Datos!$G$167,R85=Datos!$B$171),Datos!$E$176,IF(AND(Q85=Datos!$G$168,R85=Datos!$B$171),Datos!$F$176,IF(AND(Q85=Datos!$G$169,R85=Datos!$B$171),Datos!$G$176,IF(AND(Q85=Datos!$D$167,R85=Datos!$B$172),Datos!$D$178,IF(AND(Q85=Datos!$D$168,R85=Datos!$B$172),Datos!$D$178,IF(AND(Q85=Datos!$D$169,R85=Datos!$B$172),Datos!$F$178,IF(AND(Q85=Datos!$E$167,R85=Datos!$B$172),Datos!$D$178,IF(AND(Q85=Datos!$E$168,R85=Datos!$B$172),Datos!$E$178,IF(AND(Q85=Datos!$E$169,R85=Datos!$B$172),Datos!$F$178,IF(AND(Q85=Datos!$F$167,R85=Datos!$B$172),Datos!$E$178,IF(AND(Q85=Datos!$F$168,R85=Datos!$B$172),Datos!$E$178,IF(AND(Q85=Datos!$F$169,R85=Datos!$B$172),Datos!$G$178,IF(AND(Q85=Datos!$G$167,R85=Datos!$B$172),Datos!$E$178,IF(AND(Q85=Datos!$G$168,R85=Datos!$B$172),Datos!$F$178,IF(AND(Q85=Datos!$G$169,R85=Datos!$B$172),Datos!$G$179,IF(AND(Q85=Datos!$D$167,R85=Datos!$B$173),Datos!$D$180,IF(AND(Q85=Datos!$D$168,R85=Datos!$B$173),Datos!$D$180,IF(AND(Q85=Datos!$D$169,R85=Datos!$B$173),Datos!$F$180,IF(AND(Q85=Datos!$E$167,R85=Datos!$B$173),Datos!$D$180,IF(AND(Q85=Datos!$E$168,R85=Datos!$B$173),Datos!$E$180,IF(AND(Q85=Datos!$E$169,R85=Datos!$B$173),Datos!$F$180,IF(AND(Q85=Datos!$F$167,R85=Datos!$B$173),Datos!$E$180,IF(AND(Q85=Datos!$F$168,R85=Datos!$B$173),Datos!$E$180,IF(AND(Q85=Datos!$F$169,R85=Datos!$B$173),Datos!$G$180,IF(AND(Q85=Datos!$G$167,R85=Datos!$B$173),Datos!$E$180,IF(AND(Q85=Datos!$G$168,R85=Datos!$B$173),Datos!$F$180,IF(AND(Q85=Datos!$G$169,R85=Datos!$B$173),Datos!$G$180,IF(AND(Q85=Datos!$D$167,R85=Datos!$B$174),Datos!$D$182,IF(AND(Q85=Datos!$D$168,R85=Datos!$B$174),Datos!$D$182,IF(AND(Q85=Datos!$D$169,R85=Datos!$B$174),Datos!$F$182,IF(AND(Q85=Datos!$E$167,R85=Datos!$B$174),Datos!$D$182,IF(AND(Q85=Datos!$E$168,R85=Datos!$B$174),Datos!$E$182,IF(AND(Q85=Datos!$E$169,R85=Datos!$B$174),Datos!$F$182,IF(AND(Q85=Datos!$F$167,R85=Datos!$B$174),Datos!$E$182,IF(AND(Q85=Datos!$F$168,R85=Datos!$B$174),Datos!$E$182,IF(AND(Q85=Datos!$F$169,R85=Datos!$B$174),Datos!$G$182,IF(AND(Q85=Datos!$G$167,R85=Datos!$B$174),Datos!$E$183,IF(AND(Q85=Datos!$G$168,R85=Datos!$B$174),Datos!$F$182,IF(AND(Q85=Datos!$G$169,R85=Datos!$B$174),Datos!$G$183,IF(O85=Datos!$B$159,Datos!$G$183,"-"))))))))))))))))))))))))))))))))))))))))))))))))))</f>
        <v>-</v>
      </c>
      <c r="T85" s="89" t="str">
        <f t="shared" si="1"/>
        <v>-</v>
      </c>
      <c r="U85" s="84"/>
      <c r="V85" s="84"/>
      <c r="W85" s="84"/>
      <c r="X85" s="84"/>
      <c r="Y85" s="84"/>
      <c r="Z85" s="84"/>
      <c r="AA85" s="84"/>
      <c r="AB85" s="85"/>
    </row>
    <row r="86" spans="2:28" s="90" customFormat="1" ht="97.5" customHeight="1" thickBot="1" x14ac:dyDescent="0.3">
      <c r="B86" s="171"/>
      <c r="C86" s="172"/>
      <c r="D86" s="89" t="str">
        <f>IF(B86="","-",VLOOKUP(B86,Datos!$B$3:$C$25,2,FALSE))</f>
        <v>-</v>
      </c>
      <c r="E86" s="82"/>
      <c r="F86" s="82"/>
      <c r="G86" s="82"/>
      <c r="H86" s="82"/>
      <c r="I86" s="82"/>
      <c r="J86" s="82"/>
      <c r="K86" s="84"/>
      <c r="L86" s="84"/>
      <c r="M86" s="84"/>
      <c r="N86" s="84"/>
      <c r="O86" s="82"/>
      <c r="P86" s="82"/>
      <c r="Q86" s="89" t="str">
        <f>IF(AND(O86=Datos!$B$156,P86=Datos!$B$162),Datos!$D$167,IF(AND(O86=Datos!$B$156,P86=Datos!$B$163),Datos!$E$167,IF(AND(O86=Datos!$B$156,P86=Datos!$B$164),Datos!$F$167,IF(AND(O86=Datos!$B$156,P86=Datos!$B$165),Datos!$G$167,IF(AND(O86=Datos!$B$157,P86=Datos!$B$162),Datos!$D$168,IF(AND(O86=Datos!$B$157,P86=Datos!$B$163),Datos!$E$168,IF(AND(O86=Datos!$B$157,P86=Datos!$B$164),Datos!$F$168,IF(AND(O86=Datos!$B$157,P86=Datos!$B$165),Datos!$G$168,IF(AND(O86=Datos!$B$158,P86=Datos!$B$162),Datos!$D$169,IF(AND(O86=Datos!$B$158,P86=Datos!$B$163),Datos!$E$169,IF(AND(O86=Datos!$B$158,P86=Datos!$B$164),Datos!$F$169,IF(AND(O86=Datos!$B$158,P86=Datos!$B$165),Datos!$G$169,IF(AND(O86=Datos!$B$159,P86=Datos!$B$162),"N/A",IF(AND(O86=Datos!$B$159,P86=Datos!$B$163),"N/A",IF(AND(O86=Datos!$B$159,P86=Datos!$B$164),"N/A",IF(AND(O86=Datos!$B$159,P86=Datos!$B$165),"N/A","-"))))))))))))))))</f>
        <v>-</v>
      </c>
      <c r="R86" s="82"/>
      <c r="S86" s="89" t="str">
        <f>(IF(AND(Q86=Datos!$D$167,R86=Datos!$B$171),Datos!$D$176,IF(AND(Q86=Datos!$D$168,R86=Datos!$B$171),Datos!$D$176,IF(AND(Q86=Datos!$D$169,R86=Datos!$B$171),Datos!$F$176,IF(AND(Q86=Datos!$E$167,R86=Datos!$B$171),Datos!$D$176,IF(AND(Q86=Datos!$E$168,R86=Datos!$B$171),Datos!$E$176,IF(AND(Q86=Datos!$E$169,R86=Datos!$B$171),Datos!$F$176,IF(AND(Q86=Datos!$F$167,R86=Datos!$B$171),Datos!$E$176,IF(AND(Q86=Datos!$F$168,R86=Datos!$B$171),Datos!$E$176,IF(AND(Q86=Datos!$F$169,R86=Datos!$B$171),Datos!$G$176,IF(AND(Q86=Datos!$G$167,R86=Datos!$B$171),Datos!$E$176,IF(AND(Q86=Datos!$G$168,R86=Datos!$B$171),Datos!$F$176,IF(AND(Q86=Datos!$G$169,R86=Datos!$B$171),Datos!$G$176,IF(AND(Q86=Datos!$D$167,R86=Datos!$B$172),Datos!$D$178,IF(AND(Q86=Datos!$D$168,R86=Datos!$B$172),Datos!$D$178,IF(AND(Q86=Datos!$D$169,R86=Datos!$B$172),Datos!$F$178,IF(AND(Q86=Datos!$E$167,R86=Datos!$B$172),Datos!$D$178,IF(AND(Q86=Datos!$E$168,R86=Datos!$B$172),Datos!$E$178,IF(AND(Q86=Datos!$E$169,R86=Datos!$B$172),Datos!$F$178,IF(AND(Q86=Datos!$F$167,R86=Datos!$B$172),Datos!$E$178,IF(AND(Q86=Datos!$F$168,R86=Datos!$B$172),Datos!$E$178,IF(AND(Q86=Datos!$F$169,R86=Datos!$B$172),Datos!$G$178,IF(AND(Q86=Datos!$G$167,R86=Datos!$B$172),Datos!$E$178,IF(AND(Q86=Datos!$G$168,R86=Datos!$B$172),Datos!$F$178,IF(AND(Q86=Datos!$G$169,R86=Datos!$B$172),Datos!$G$179,IF(AND(Q86=Datos!$D$167,R86=Datos!$B$173),Datos!$D$180,IF(AND(Q86=Datos!$D$168,R86=Datos!$B$173),Datos!$D$180,IF(AND(Q86=Datos!$D$169,R86=Datos!$B$173),Datos!$F$180,IF(AND(Q86=Datos!$E$167,R86=Datos!$B$173),Datos!$D$180,IF(AND(Q86=Datos!$E$168,R86=Datos!$B$173),Datos!$E$180,IF(AND(Q86=Datos!$E$169,R86=Datos!$B$173),Datos!$F$180,IF(AND(Q86=Datos!$F$167,R86=Datos!$B$173),Datos!$E$180,IF(AND(Q86=Datos!$F$168,R86=Datos!$B$173),Datos!$E$180,IF(AND(Q86=Datos!$F$169,R86=Datos!$B$173),Datos!$G$180,IF(AND(Q86=Datos!$G$167,R86=Datos!$B$173),Datos!$E$180,IF(AND(Q86=Datos!$G$168,R86=Datos!$B$173),Datos!$F$180,IF(AND(Q86=Datos!$G$169,R86=Datos!$B$173),Datos!$G$180,IF(AND(Q86=Datos!$D$167,R86=Datos!$B$174),Datos!$D$182,IF(AND(Q86=Datos!$D$168,R86=Datos!$B$174),Datos!$D$182,IF(AND(Q86=Datos!$D$169,R86=Datos!$B$174),Datos!$F$182,IF(AND(Q86=Datos!$E$167,R86=Datos!$B$174),Datos!$D$182,IF(AND(Q86=Datos!$E$168,R86=Datos!$B$174),Datos!$E$182,IF(AND(Q86=Datos!$E$169,R86=Datos!$B$174),Datos!$F$182,IF(AND(Q86=Datos!$F$167,R86=Datos!$B$174),Datos!$E$182,IF(AND(Q86=Datos!$F$168,R86=Datos!$B$174),Datos!$E$182,IF(AND(Q86=Datos!$F$169,R86=Datos!$B$174),Datos!$G$182,IF(AND(Q86=Datos!$G$167,R86=Datos!$B$174),Datos!$E$183,IF(AND(Q86=Datos!$G$168,R86=Datos!$B$174),Datos!$F$182,IF(AND(Q86=Datos!$G$169,R86=Datos!$B$174),Datos!$G$183,IF(O86=Datos!$B$159,Datos!$G$183,"-"))))))))))))))))))))))))))))))))))))))))))))))))))</f>
        <v>-</v>
      </c>
      <c r="T86" s="89" t="str">
        <f t="shared" si="1"/>
        <v>-</v>
      </c>
      <c r="U86" s="84"/>
      <c r="V86" s="84"/>
      <c r="W86" s="84"/>
      <c r="X86" s="84"/>
      <c r="Y86" s="84"/>
      <c r="Z86" s="84"/>
      <c r="AA86" s="84"/>
      <c r="AB86" s="85"/>
    </row>
    <row r="87" spans="2:28" s="90" customFormat="1" ht="97.5" customHeight="1" thickBot="1" x14ac:dyDescent="0.3">
      <c r="B87" s="171"/>
      <c r="C87" s="172"/>
      <c r="D87" s="89" t="str">
        <f>IF(B87="","-",VLOOKUP(B87,Datos!$B$3:$C$25,2,FALSE))</f>
        <v>-</v>
      </c>
      <c r="E87" s="82"/>
      <c r="F87" s="82"/>
      <c r="G87" s="82"/>
      <c r="H87" s="82"/>
      <c r="I87" s="82"/>
      <c r="J87" s="82"/>
      <c r="K87" s="84"/>
      <c r="L87" s="84"/>
      <c r="M87" s="84"/>
      <c r="N87" s="84"/>
      <c r="O87" s="82"/>
      <c r="P87" s="82"/>
      <c r="Q87" s="89" t="str">
        <f>IF(AND(O87=Datos!$B$156,P87=Datos!$B$162),Datos!$D$167,IF(AND(O87=Datos!$B$156,P87=Datos!$B$163),Datos!$E$167,IF(AND(O87=Datos!$B$156,P87=Datos!$B$164),Datos!$F$167,IF(AND(O87=Datos!$B$156,P87=Datos!$B$165),Datos!$G$167,IF(AND(O87=Datos!$B$157,P87=Datos!$B$162),Datos!$D$168,IF(AND(O87=Datos!$B$157,P87=Datos!$B$163),Datos!$E$168,IF(AND(O87=Datos!$B$157,P87=Datos!$B$164),Datos!$F$168,IF(AND(O87=Datos!$B$157,P87=Datos!$B$165),Datos!$G$168,IF(AND(O87=Datos!$B$158,P87=Datos!$B$162),Datos!$D$169,IF(AND(O87=Datos!$B$158,P87=Datos!$B$163),Datos!$E$169,IF(AND(O87=Datos!$B$158,P87=Datos!$B$164),Datos!$F$169,IF(AND(O87=Datos!$B$158,P87=Datos!$B$165),Datos!$G$169,IF(AND(O87=Datos!$B$159,P87=Datos!$B$162),"N/A",IF(AND(O87=Datos!$B$159,P87=Datos!$B$163),"N/A",IF(AND(O87=Datos!$B$159,P87=Datos!$B$164),"N/A",IF(AND(O87=Datos!$B$159,P87=Datos!$B$165),"N/A","-"))))))))))))))))</f>
        <v>-</v>
      </c>
      <c r="R87" s="82"/>
      <c r="S87" s="89" t="str">
        <f>(IF(AND(Q87=Datos!$D$167,R87=Datos!$B$171),Datos!$D$176,IF(AND(Q87=Datos!$D$168,R87=Datos!$B$171),Datos!$D$176,IF(AND(Q87=Datos!$D$169,R87=Datos!$B$171),Datos!$F$176,IF(AND(Q87=Datos!$E$167,R87=Datos!$B$171),Datos!$D$176,IF(AND(Q87=Datos!$E$168,R87=Datos!$B$171),Datos!$E$176,IF(AND(Q87=Datos!$E$169,R87=Datos!$B$171),Datos!$F$176,IF(AND(Q87=Datos!$F$167,R87=Datos!$B$171),Datos!$E$176,IF(AND(Q87=Datos!$F$168,R87=Datos!$B$171),Datos!$E$176,IF(AND(Q87=Datos!$F$169,R87=Datos!$B$171),Datos!$G$176,IF(AND(Q87=Datos!$G$167,R87=Datos!$B$171),Datos!$E$176,IF(AND(Q87=Datos!$G$168,R87=Datos!$B$171),Datos!$F$176,IF(AND(Q87=Datos!$G$169,R87=Datos!$B$171),Datos!$G$176,IF(AND(Q87=Datos!$D$167,R87=Datos!$B$172),Datos!$D$178,IF(AND(Q87=Datos!$D$168,R87=Datos!$B$172),Datos!$D$178,IF(AND(Q87=Datos!$D$169,R87=Datos!$B$172),Datos!$F$178,IF(AND(Q87=Datos!$E$167,R87=Datos!$B$172),Datos!$D$178,IF(AND(Q87=Datos!$E$168,R87=Datos!$B$172),Datos!$E$178,IF(AND(Q87=Datos!$E$169,R87=Datos!$B$172),Datos!$F$178,IF(AND(Q87=Datos!$F$167,R87=Datos!$B$172),Datos!$E$178,IF(AND(Q87=Datos!$F$168,R87=Datos!$B$172),Datos!$E$178,IF(AND(Q87=Datos!$F$169,R87=Datos!$B$172),Datos!$G$178,IF(AND(Q87=Datos!$G$167,R87=Datos!$B$172),Datos!$E$178,IF(AND(Q87=Datos!$G$168,R87=Datos!$B$172),Datos!$F$178,IF(AND(Q87=Datos!$G$169,R87=Datos!$B$172),Datos!$G$179,IF(AND(Q87=Datos!$D$167,R87=Datos!$B$173),Datos!$D$180,IF(AND(Q87=Datos!$D$168,R87=Datos!$B$173),Datos!$D$180,IF(AND(Q87=Datos!$D$169,R87=Datos!$B$173),Datos!$F$180,IF(AND(Q87=Datos!$E$167,R87=Datos!$B$173),Datos!$D$180,IF(AND(Q87=Datos!$E$168,R87=Datos!$B$173),Datos!$E$180,IF(AND(Q87=Datos!$E$169,R87=Datos!$B$173),Datos!$F$180,IF(AND(Q87=Datos!$F$167,R87=Datos!$B$173),Datos!$E$180,IF(AND(Q87=Datos!$F$168,R87=Datos!$B$173),Datos!$E$180,IF(AND(Q87=Datos!$F$169,R87=Datos!$B$173),Datos!$G$180,IF(AND(Q87=Datos!$G$167,R87=Datos!$B$173),Datos!$E$180,IF(AND(Q87=Datos!$G$168,R87=Datos!$B$173),Datos!$F$180,IF(AND(Q87=Datos!$G$169,R87=Datos!$B$173),Datos!$G$180,IF(AND(Q87=Datos!$D$167,R87=Datos!$B$174),Datos!$D$182,IF(AND(Q87=Datos!$D$168,R87=Datos!$B$174),Datos!$D$182,IF(AND(Q87=Datos!$D$169,R87=Datos!$B$174),Datos!$F$182,IF(AND(Q87=Datos!$E$167,R87=Datos!$B$174),Datos!$D$182,IF(AND(Q87=Datos!$E$168,R87=Datos!$B$174),Datos!$E$182,IF(AND(Q87=Datos!$E$169,R87=Datos!$B$174),Datos!$F$182,IF(AND(Q87=Datos!$F$167,R87=Datos!$B$174),Datos!$E$182,IF(AND(Q87=Datos!$F$168,R87=Datos!$B$174),Datos!$E$182,IF(AND(Q87=Datos!$F$169,R87=Datos!$B$174),Datos!$G$182,IF(AND(Q87=Datos!$G$167,R87=Datos!$B$174),Datos!$E$183,IF(AND(Q87=Datos!$G$168,R87=Datos!$B$174),Datos!$F$182,IF(AND(Q87=Datos!$G$169,R87=Datos!$B$174),Datos!$G$183,IF(O87=Datos!$B$159,Datos!$G$183,"-"))))))))))))))))))))))))))))))))))))))))))))))))))</f>
        <v>-</v>
      </c>
      <c r="T87" s="89" t="str">
        <f t="shared" si="1"/>
        <v>-</v>
      </c>
      <c r="U87" s="84"/>
      <c r="V87" s="84"/>
      <c r="W87" s="84"/>
      <c r="X87" s="84"/>
      <c r="Y87" s="84"/>
      <c r="Z87" s="84"/>
      <c r="AA87" s="84"/>
      <c r="AB87" s="85"/>
    </row>
    <row r="88" spans="2:28" s="90" customFormat="1" ht="97.5" customHeight="1" thickBot="1" x14ac:dyDescent="0.3">
      <c r="B88" s="171"/>
      <c r="C88" s="172"/>
      <c r="D88" s="89" t="str">
        <f>IF(B88="","-",VLOOKUP(B88,Datos!$B$3:$C$25,2,FALSE))</f>
        <v>-</v>
      </c>
      <c r="E88" s="82"/>
      <c r="F88" s="82"/>
      <c r="G88" s="82"/>
      <c r="H88" s="82"/>
      <c r="I88" s="82"/>
      <c r="J88" s="82"/>
      <c r="K88" s="84"/>
      <c r="L88" s="84"/>
      <c r="M88" s="84"/>
      <c r="N88" s="84"/>
      <c r="O88" s="82"/>
      <c r="P88" s="82"/>
      <c r="Q88" s="89" t="str">
        <f>IF(AND(O88=Datos!$B$156,P88=Datos!$B$162),Datos!$D$167,IF(AND(O88=Datos!$B$156,P88=Datos!$B$163),Datos!$E$167,IF(AND(O88=Datos!$B$156,P88=Datos!$B$164),Datos!$F$167,IF(AND(O88=Datos!$B$156,P88=Datos!$B$165),Datos!$G$167,IF(AND(O88=Datos!$B$157,P88=Datos!$B$162),Datos!$D$168,IF(AND(O88=Datos!$B$157,P88=Datos!$B$163),Datos!$E$168,IF(AND(O88=Datos!$B$157,P88=Datos!$B$164),Datos!$F$168,IF(AND(O88=Datos!$B$157,P88=Datos!$B$165),Datos!$G$168,IF(AND(O88=Datos!$B$158,P88=Datos!$B$162),Datos!$D$169,IF(AND(O88=Datos!$B$158,P88=Datos!$B$163),Datos!$E$169,IF(AND(O88=Datos!$B$158,P88=Datos!$B$164),Datos!$F$169,IF(AND(O88=Datos!$B$158,P88=Datos!$B$165),Datos!$G$169,IF(AND(O88=Datos!$B$159,P88=Datos!$B$162),"N/A",IF(AND(O88=Datos!$B$159,P88=Datos!$B$163),"N/A",IF(AND(O88=Datos!$B$159,P88=Datos!$B$164),"N/A",IF(AND(O88=Datos!$B$159,P88=Datos!$B$165),"N/A","-"))))))))))))))))</f>
        <v>-</v>
      </c>
      <c r="R88" s="82"/>
      <c r="S88" s="89" t="str">
        <f>(IF(AND(Q88=Datos!$D$167,R88=Datos!$B$171),Datos!$D$176,IF(AND(Q88=Datos!$D$168,R88=Datos!$B$171),Datos!$D$176,IF(AND(Q88=Datos!$D$169,R88=Datos!$B$171),Datos!$F$176,IF(AND(Q88=Datos!$E$167,R88=Datos!$B$171),Datos!$D$176,IF(AND(Q88=Datos!$E$168,R88=Datos!$B$171),Datos!$E$176,IF(AND(Q88=Datos!$E$169,R88=Datos!$B$171),Datos!$F$176,IF(AND(Q88=Datos!$F$167,R88=Datos!$B$171),Datos!$E$176,IF(AND(Q88=Datos!$F$168,R88=Datos!$B$171),Datos!$E$176,IF(AND(Q88=Datos!$F$169,R88=Datos!$B$171),Datos!$G$176,IF(AND(Q88=Datos!$G$167,R88=Datos!$B$171),Datos!$E$176,IF(AND(Q88=Datos!$G$168,R88=Datos!$B$171),Datos!$F$176,IF(AND(Q88=Datos!$G$169,R88=Datos!$B$171),Datos!$G$176,IF(AND(Q88=Datos!$D$167,R88=Datos!$B$172),Datos!$D$178,IF(AND(Q88=Datos!$D$168,R88=Datos!$B$172),Datos!$D$178,IF(AND(Q88=Datos!$D$169,R88=Datos!$B$172),Datos!$F$178,IF(AND(Q88=Datos!$E$167,R88=Datos!$B$172),Datos!$D$178,IF(AND(Q88=Datos!$E$168,R88=Datos!$B$172),Datos!$E$178,IF(AND(Q88=Datos!$E$169,R88=Datos!$B$172),Datos!$F$178,IF(AND(Q88=Datos!$F$167,R88=Datos!$B$172),Datos!$E$178,IF(AND(Q88=Datos!$F$168,R88=Datos!$B$172),Datos!$E$178,IF(AND(Q88=Datos!$F$169,R88=Datos!$B$172),Datos!$G$178,IF(AND(Q88=Datos!$G$167,R88=Datos!$B$172),Datos!$E$178,IF(AND(Q88=Datos!$G$168,R88=Datos!$B$172),Datos!$F$178,IF(AND(Q88=Datos!$G$169,R88=Datos!$B$172),Datos!$G$179,IF(AND(Q88=Datos!$D$167,R88=Datos!$B$173),Datos!$D$180,IF(AND(Q88=Datos!$D$168,R88=Datos!$B$173),Datos!$D$180,IF(AND(Q88=Datos!$D$169,R88=Datos!$B$173),Datos!$F$180,IF(AND(Q88=Datos!$E$167,R88=Datos!$B$173),Datos!$D$180,IF(AND(Q88=Datos!$E$168,R88=Datos!$B$173),Datos!$E$180,IF(AND(Q88=Datos!$E$169,R88=Datos!$B$173),Datos!$F$180,IF(AND(Q88=Datos!$F$167,R88=Datos!$B$173),Datos!$E$180,IF(AND(Q88=Datos!$F$168,R88=Datos!$B$173),Datos!$E$180,IF(AND(Q88=Datos!$F$169,R88=Datos!$B$173),Datos!$G$180,IF(AND(Q88=Datos!$G$167,R88=Datos!$B$173),Datos!$E$180,IF(AND(Q88=Datos!$G$168,R88=Datos!$B$173),Datos!$F$180,IF(AND(Q88=Datos!$G$169,R88=Datos!$B$173),Datos!$G$180,IF(AND(Q88=Datos!$D$167,R88=Datos!$B$174),Datos!$D$182,IF(AND(Q88=Datos!$D$168,R88=Datos!$B$174),Datos!$D$182,IF(AND(Q88=Datos!$D$169,R88=Datos!$B$174),Datos!$F$182,IF(AND(Q88=Datos!$E$167,R88=Datos!$B$174),Datos!$D$182,IF(AND(Q88=Datos!$E$168,R88=Datos!$B$174),Datos!$E$182,IF(AND(Q88=Datos!$E$169,R88=Datos!$B$174),Datos!$F$182,IF(AND(Q88=Datos!$F$167,R88=Datos!$B$174),Datos!$E$182,IF(AND(Q88=Datos!$F$168,R88=Datos!$B$174),Datos!$E$182,IF(AND(Q88=Datos!$F$169,R88=Datos!$B$174),Datos!$G$182,IF(AND(Q88=Datos!$G$167,R88=Datos!$B$174),Datos!$E$183,IF(AND(Q88=Datos!$G$168,R88=Datos!$B$174),Datos!$F$182,IF(AND(Q88=Datos!$G$169,R88=Datos!$B$174),Datos!$G$183,IF(O88=Datos!$B$159,Datos!$G$183,"-"))))))))))))))))))))))))))))))))))))))))))))))))))</f>
        <v>-</v>
      </c>
      <c r="T88" s="89" t="str">
        <f t="shared" si="1"/>
        <v>-</v>
      </c>
      <c r="U88" s="84"/>
      <c r="V88" s="84"/>
      <c r="W88" s="84"/>
      <c r="X88" s="84"/>
      <c r="Y88" s="84"/>
      <c r="Z88" s="84"/>
      <c r="AA88" s="84"/>
      <c r="AB88" s="85"/>
    </row>
    <row r="89" spans="2:28" s="90" customFormat="1" ht="97.5" customHeight="1" thickBot="1" x14ac:dyDescent="0.3">
      <c r="B89" s="171"/>
      <c r="C89" s="172"/>
      <c r="D89" s="89" t="str">
        <f>IF(B89="","-",VLOOKUP(B89,Datos!$B$3:$C$25,2,FALSE))</f>
        <v>-</v>
      </c>
      <c r="E89" s="82"/>
      <c r="F89" s="82"/>
      <c r="G89" s="82"/>
      <c r="H89" s="82"/>
      <c r="I89" s="82"/>
      <c r="J89" s="82"/>
      <c r="K89" s="84"/>
      <c r="L89" s="84"/>
      <c r="M89" s="84"/>
      <c r="N89" s="84"/>
      <c r="O89" s="82"/>
      <c r="P89" s="82"/>
      <c r="Q89" s="89" t="str">
        <f>IF(AND(O89=Datos!$B$156,P89=Datos!$B$162),Datos!$D$167,IF(AND(O89=Datos!$B$156,P89=Datos!$B$163),Datos!$E$167,IF(AND(O89=Datos!$B$156,P89=Datos!$B$164),Datos!$F$167,IF(AND(O89=Datos!$B$156,P89=Datos!$B$165),Datos!$G$167,IF(AND(O89=Datos!$B$157,P89=Datos!$B$162),Datos!$D$168,IF(AND(O89=Datos!$B$157,P89=Datos!$B$163),Datos!$E$168,IF(AND(O89=Datos!$B$157,P89=Datos!$B$164),Datos!$F$168,IF(AND(O89=Datos!$B$157,P89=Datos!$B$165),Datos!$G$168,IF(AND(O89=Datos!$B$158,P89=Datos!$B$162),Datos!$D$169,IF(AND(O89=Datos!$B$158,P89=Datos!$B$163),Datos!$E$169,IF(AND(O89=Datos!$B$158,P89=Datos!$B$164),Datos!$F$169,IF(AND(O89=Datos!$B$158,P89=Datos!$B$165),Datos!$G$169,IF(AND(O89=Datos!$B$159,P89=Datos!$B$162),"N/A",IF(AND(O89=Datos!$B$159,P89=Datos!$B$163),"N/A",IF(AND(O89=Datos!$B$159,P89=Datos!$B$164),"N/A",IF(AND(O89=Datos!$B$159,P89=Datos!$B$165),"N/A","-"))))))))))))))))</f>
        <v>-</v>
      </c>
      <c r="R89" s="82"/>
      <c r="S89" s="89" t="str">
        <f>(IF(AND(Q89=Datos!$D$167,R89=Datos!$B$171),Datos!$D$176,IF(AND(Q89=Datos!$D$168,R89=Datos!$B$171),Datos!$D$176,IF(AND(Q89=Datos!$D$169,R89=Datos!$B$171),Datos!$F$176,IF(AND(Q89=Datos!$E$167,R89=Datos!$B$171),Datos!$D$176,IF(AND(Q89=Datos!$E$168,R89=Datos!$B$171),Datos!$E$176,IF(AND(Q89=Datos!$E$169,R89=Datos!$B$171),Datos!$F$176,IF(AND(Q89=Datos!$F$167,R89=Datos!$B$171),Datos!$E$176,IF(AND(Q89=Datos!$F$168,R89=Datos!$B$171),Datos!$E$176,IF(AND(Q89=Datos!$F$169,R89=Datos!$B$171),Datos!$G$176,IF(AND(Q89=Datos!$G$167,R89=Datos!$B$171),Datos!$E$176,IF(AND(Q89=Datos!$G$168,R89=Datos!$B$171),Datos!$F$176,IF(AND(Q89=Datos!$G$169,R89=Datos!$B$171),Datos!$G$176,IF(AND(Q89=Datos!$D$167,R89=Datos!$B$172),Datos!$D$178,IF(AND(Q89=Datos!$D$168,R89=Datos!$B$172),Datos!$D$178,IF(AND(Q89=Datos!$D$169,R89=Datos!$B$172),Datos!$F$178,IF(AND(Q89=Datos!$E$167,R89=Datos!$B$172),Datos!$D$178,IF(AND(Q89=Datos!$E$168,R89=Datos!$B$172),Datos!$E$178,IF(AND(Q89=Datos!$E$169,R89=Datos!$B$172),Datos!$F$178,IF(AND(Q89=Datos!$F$167,R89=Datos!$B$172),Datos!$E$178,IF(AND(Q89=Datos!$F$168,R89=Datos!$B$172),Datos!$E$178,IF(AND(Q89=Datos!$F$169,R89=Datos!$B$172),Datos!$G$178,IF(AND(Q89=Datos!$G$167,R89=Datos!$B$172),Datos!$E$178,IF(AND(Q89=Datos!$G$168,R89=Datos!$B$172),Datos!$F$178,IF(AND(Q89=Datos!$G$169,R89=Datos!$B$172),Datos!$G$179,IF(AND(Q89=Datos!$D$167,R89=Datos!$B$173),Datos!$D$180,IF(AND(Q89=Datos!$D$168,R89=Datos!$B$173),Datos!$D$180,IF(AND(Q89=Datos!$D$169,R89=Datos!$B$173),Datos!$F$180,IF(AND(Q89=Datos!$E$167,R89=Datos!$B$173),Datos!$D$180,IF(AND(Q89=Datos!$E$168,R89=Datos!$B$173),Datos!$E$180,IF(AND(Q89=Datos!$E$169,R89=Datos!$B$173),Datos!$F$180,IF(AND(Q89=Datos!$F$167,R89=Datos!$B$173),Datos!$E$180,IF(AND(Q89=Datos!$F$168,R89=Datos!$B$173),Datos!$E$180,IF(AND(Q89=Datos!$F$169,R89=Datos!$B$173),Datos!$G$180,IF(AND(Q89=Datos!$G$167,R89=Datos!$B$173),Datos!$E$180,IF(AND(Q89=Datos!$G$168,R89=Datos!$B$173),Datos!$F$180,IF(AND(Q89=Datos!$G$169,R89=Datos!$B$173),Datos!$G$180,IF(AND(Q89=Datos!$D$167,R89=Datos!$B$174),Datos!$D$182,IF(AND(Q89=Datos!$D$168,R89=Datos!$B$174),Datos!$D$182,IF(AND(Q89=Datos!$D$169,R89=Datos!$B$174),Datos!$F$182,IF(AND(Q89=Datos!$E$167,R89=Datos!$B$174),Datos!$D$182,IF(AND(Q89=Datos!$E$168,R89=Datos!$B$174),Datos!$E$182,IF(AND(Q89=Datos!$E$169,R89=Datos!$B$174),Datos!$F$182,IF(AND(Q89=Datos!$F$167,R89=Datos!$B$174),Datos!$E$182,IF(AND(Q89=Datos!$F$168,R89=Datos!$B$174),Datos!$E$182,IF(AND(Q89=Datos!$F$169,R89=Datos!$B$174),Datos!$G$182,IF(AND(Q89=Datos!$G$167,R89=Datos!$B$174),Datos!$E$183,IF(AND(Q89=Datos!$G$168,R89=Datos!$B$174),Datos!$F$182,IF(AND(Q89=Datos!$G$169,R89=Datos!$B$174),Datos!$G$183,IF(O89=Datos!$B$159,Datos!$G$183,"-"))))))))))))))))))))))))))))))))))))))))))))))))))</f>
        <v>-</v>
      </c>
      <c r="T89" s="89" t="str">
        <f t="shared" si="1"/>
        <v>-</v>
      </c>
      <c r="U89" s="84"/>
      <c r="V89" s="84"/>
      <c r="W89" s="84"/>
      <c r="X89" s="84"/>
      <c r="Y89" s="84"/>
      <c r="Z89" s="84"/>
      <c r="AA89" s="84"/>
      <c r="AB89" s="85"/>
    </row>
    <row r="90" spans="2:28" s="90" customFormat="1" ht="97.5" customHeight="1" thickBot="1" x14ac:dyDescent="0.3">
      <c r="B90" s="171"/>
      <c r="C90" s="172"/>
      <c r="D90" s="89" t="str">
        <f>IF(B90="","-",VLOOKUP(B90,Datos!$B$3:$C$25,2,FALSE))</f>
        <v>-</v>
      </c>
      <c r="E90" s="82"/>
      <c r="F90" s="82"/>
      <c r="G90" s="82"/>
      <c r="H90" s="82"/>
      <c r="I90" s="82"/>
      <c r="J90" s="82"/>
      <c r="K90" s="84"/>
      <c r="L90" s="84"/>
      <c r="M90" s="84"/>
      <c r="N90" s="84"/>
      <c r="O90" s="82"/>
      <c r="P90" s="82"/>
      <c r="Q90" s="89" t="str">
        <f>IF(AND(O90=Datos!$B$156,P90=Datos!$B$162),Datos!$D$167,IF(AND(O90=Datos!$B$156,P90=Datos!$B$163),Datos!$E$167,IF(AND(O90=Datos!$B$156,P90=Datos!$B$164),Datos!$F$167,IF(AND(O90=Datos!$B$156,P90=Datos!$B$165),Datos!$G$167,IF(AND(O90=Datos!$B$157,P90=Datos!$B$162),Datos!$D$168,IF(AND(O90=Datos!$B$157,P90=Datos!$B$163),Datos!$E$168,IF(AND(O90=Datos!$B$157,P90=Datos!$B$164),Datos!$F$168,IF(AND(O90=Datos!$B$157,P90=Datos!$B$165),Datos!$G$168,IF(AND(O90=Datos!$B$158,P90=Datos!$B$162),Datos!$D$169,IF(AND(O90=Datos!$B$158,P90=Datos!$B$163),Datos!$E$169,IF(AND(O90=Datos!$B$158,P90=Datos!$B$164),Datos!$F$169,IF(AND(O90=Datos!$B$158,P90=Datos!$B$165),Datos!$G$169,IF(AND(O90=Datos!$B$159,P90=Datos!$B$162),"N/A",IF(AND(O90=Datos!$B$159,P90=Datos!$B$163),"N/A",IF(AND(O90=Datos!$B$159,P90=Datos!$B$164),"N/A",IF(AND(O90=Datos!$B$159,P90=Datos!$B$165),"N/A","-"))))))))))))))))</f>
        <v>-</v>
      </c>
      <c r="R90" s="82"/>
      <c r="S90" s="89" t="str">
        <f>(IF(AND(Q90=Datos!$D$167,R90=Datos!$B$171),Datos!$D$176,IF(AND(Q90=Datos!$D$168,R90=Datos!$B$171),Datos!$D$176,IF(AND(Q90=Datos!$D$169,R90=Datos!$B$171),Datos!$F$176,IF(AND(Q90=Datos!$E$167,R90=Datos!$B$171),Datos!$D$176,IF(AND(Q90=Datos!$E$168,R90=Datos!$B$171),Datos!$E$176,IF(AND(Q90=Datos!$E$169,R90=Datos!$B$171),Datos!$F$176,IF(AND(Q90=Datos!$F$167,R90=Datos!$B$171),Datos!$E$176,IF(AND(Q90=Datos!$F$168,R90=Datos!$B$171),Datos!$E$176,IF(AND(Q90=Datos!$F$169,R90=Datos!$B$171),Datos!$G$176,IF(AND(Q90=Datos!$G$167,R90=Datos!$B$171),Datos!$E$176,IF(AND(Q90=Datos!$G$168,R90=Datos!$B$171),Datos!$F$176,IF(AND(Q90=Datos!$G$169,R90=Datos!$B$171),Datos!$G$176,IF(AND(Q90=Datos!$D$167,R90=Datos!$B$172),Datos!$D$178,IF(AND(Q90=Datos!$D$168,R90=Datos!$B$172),Datos!$D$178,IF(AND(Q90=Datos!$D$169,R90=Datos!$B$172),Datos!$F$178,IF(AND(Q90=Datos!$E$167,R90=Datos!$B$172),Datos!$D$178,IF(AND(Q90=Datos!$E$168,R90=Datos!$B$172),Datos!$E$178,IF(AND(Q90=Datos!$E$169,R90=Datos!$B$172),Datos!$F$178,IF(AND(Q90=Datos!$F$167,R90=Datos!$B$172),Datos!$E$178,IF(AND(Q90=Datos!$F$168,R90=Datos!$B$172),Datos!$E$178,IF(AND(Q90=Datos!$F$169,R90=Datos!$B$172),Datos!$G$178,IF(AND(Q90=Datos!$G$167,R90=Datos!$B$172),Datos!$E$178,IF(AND(Q90=Datos!$G$168,R90=Datos!$B$172),Datos!$F$178,IF(AND(Q90=Datos!$G$169,R90=Datos!$B$172),Datos!$G$179,IF(AND(Q90=Datos!$D$167,R90=Datos!$B$173),Datos!$D$180,IF(AND(Q90=Datos!$D$168,R90=Datos!$B$173),Datos!$D$180,IF(AND(Q90=Datos!$D$169,R90=Datos!$B$173),Datos!$F$180,IF(AND(Q90=Datos!$E$167,R90=Datos!$B$173),Datos!$D$180,IF(AND(Q90=Datos!$E$168,R90=Datos!$B$173),Datos!$E$180,IF(AND(Q90=Datos!$E$169,R90=Datos!$B$173),Datos!$F$180,IF(AND(Q90=Datos!$F$167,R90=Datos!$B$173),Datos!$E$180,IF(AND(Q90=Datos!$F$168,R90=Datos!$B$173),Datos!$E$180,IF(AND(Q90=Datos!$F$169,R90=Datos!$B$173),Datos!$G$180,IF(AND(Q90=Datos!$G$167,R90=Datos!$B$173),Datos!$E$180,IF(AND(Q90=Datos!$G$168,R90=Datos!$B$173),Datos!$F$180,IF(AND(Q90=Datos!$G$169,R90=Datos!$B$173),Datos!$G$180,IF(AND(Q90=Datos!$D$167,R90=Datos!$B$174),Datos!$D$182,IF(AND(Q90=Datos!$D$168,R90=Datos!$B$174),Datos!$D$182,IF(AND(Q90=Datos!$D$169,R90=Datos!$B$174),Datos!$F$182,IF(AND(Q90=Datos!$E$167,R90=Datos!$B$174),Datos!$D$182,IF(AND(Q90=Datos!$E$168,R90=Datos!$B$174),Datos!$E$182,IF(AND(Q90=Datos!$E$169,R90=Datos!$B$174),Datos!$F$182,IF(AND(Q90=Datos!$F$167,R90=Datos!$B$174),Datos!$E$182,IF(AND(Q90=Datos!$F$168,R90=Datos!$B$174),Datos!$E$182,IF(AND(Q90=Datos!$F$169,R90=Datos!$B$174),Datos!$G$182,IF(AND(Q90=Datos!$G$167,R90=Datos!$B$174),Datos!$E$183,IF(AND(Q90=Datos!$G$168,R90=Datos!$B$174),Datos!$F$182,IF(AND(Q90=Datos!$G$169,R90=Datos!$B$174),Datos!$G$183,IF(O90=Datos!$B$159,Datos!$G$183,"-"))))))))))))))))))))))))))))))))))))))))))))))))))</f>
        <v>-</v>
      </c>
      <c r="T90" s="89" t="str">
        <f t="shared" si="1"/>
        <v>-</v>
      </c>
      <c r="U90" s="84"/>
      <c r="V90" s="84"/>
      <c r="W90" s="84"/>
      <c r="X90" s="84"/>
      <c r="Y90" s="84"/>
      <c r="Z90" s="84"/>
      <c r="AA90" s="84"/>
      <c r="AB90" s="85"/>
    </row>
    <row r="91" spans="2:28" s="90" customFormat="1" ht="97.5" customHeight="1" thickBot="1" x14ac:dyDescent="0.3">
      <c r="B91" s="171"/>
      <c r="C91" s="172"/>
      <c r="D91" s="89" t="str">
        <f>IF(B91="","-",VLOOKUP(B91,Datos!$B$3:$C$25,2,FALSE))</f>
        <v>-</v>
      </c>
      <c r="E91" s="82"/>
      <c r="F91" s="82"/>
      <c r="G91" s="82"/>
      <c r="H91" s="82"/>
      <c r="I91" s="82"/>
      <c r="J91" s="82"/>
      <c r="K91" s="84"/>
      <c r="L91" s="84"/>
      <c r="M91" s="84"/>
      <c r="N91" s="84"/>
      <c r="O91" s="82"/>
      <c r="P91" s="82"/>
      <c r="Q91" s="89" t="str">
        <f>IF(AND(O91=Datos!$B$156,P91=Datos!$B$162),Datos!$D$167,IF(AND(O91=Datos!$B$156,P91=Datos!$B$163),Datos!$E$167,IF(AND(O91=Datos!$B$156,P91=Datos!$B$164),Datos!$F$167,IF(AND(O91=Datos!$B$156,P91=Datos!$B$165),Datos!$G$167,IF(AND(O91=Datos!$B$157,P91=Datos!$B$162),Datos!$D$168,IF(AND(O91=Datos!$B$157,P91=Datos!$B$163),Datos!$E$168,IF(AND(O91=Datos!$B$157,P91=Datos!$B$164),Datos!$F$168,IF(AND(O91=Datos!$B$157,P91=Datos!$B$165),Datos!$G$168,IF(AND(O91=Datos!$B$158,P91=Datos!$B$162),Datos!$D$169,IF(AND(O91=Datos!$B$158,P91=Datos!$B$163),Datos!$E$169,IF(AND(O91=Datos!$B$158,P91=Datos!$B$164),Datos!$F$169,IF(AND(O91=Datos!$B$158,P91=Datos!$B$165),Datos!$G$169,IF(AND(O91=Datos!$B$159,P91=Datos!$B$162),"N/A",IF(AND(O91=Datos!$B$159,P91=Datos!$B$163),"N/A",IF(AND(O91=Datos!$B$159,P91=Datos!$B$164),"N/A",IF(AND(O91=Datos!$B$159,P91=Datos!$B$165),"N/A","-"))))))))))))))))</f>
        <v>-</v>
      </c>
      <c r="R91" s="82"/>
      <c r="S91" s="89" t="str">
        <f>(IF(AND(Q91=Datos!$D$167,R91=Datos!$B$171),Datos!$D$176,IF(AND(Q91=Datos!$D$168,R91=Datos!$B$171),Datos!$D$176,IF(AND(Q91=Datos!$D$169,R91=Datos!$B$171),Datos!$F$176,IF(AND(Q91=Datos!$E$167,R91=Datos!$B$171),Datos!$D$176,IF(AND(Q91=Datos!$E$168,R91=Datos!$B$171),Datos!$E$176,IF(AND(Q91=Datos!$E$169,R91=Datos!$B$171),Datos!$F$176,IF(AND(Q91=Datos!$F$167,R91=Datos!$B$171),Datos!$E$176,IF(AND(Q91=Datos!$F$168,R91=Datos!$B$171),Datos!$E$176,IF(AND(Q91=Datos!$F$169,R91=Datos!$B$171),Datos!$G$176,IF(AND(Q91=Datos!$G$167,R91=Datos!$B$171),Datos!$E$176,IF(AND(Q91=Datos!$G$168,R91=Datos!$B$171),Datos!$F$176,IF(AND(Q91=Datos!$G$169,R91=Datos!$B$171),Datos!$G$176,IF(AND(Q91=Datos!$D$167,R91=Datos!$B$172),Datos!$D$178,IF(AND(Q91=Datos!$D$168,R91=Datos!$B$172),Datos!$D$178,IF(AND(Q91=Datos!$D$169,R91=Datos!$B$172),Datos!$F$178,IF(AND(Q91=Datos!$E$167,R91=Datos!$B$172),Datos!$D$178,IF(AND(Q91=Datos!$E$168,R91=Datos!$B$172),Datos!$E$178,IF(AND(Q91=Datos!$E$169,R91=Datos!$B$172),Datos!$F$178,IF(AND(Q91=Datos!$F$167,R91=Datos!$B$172),Datos!$E$178,IF(AND(Q91=Datos!$F$168,R91=Datos!$B$172),Datos!$E$178,IF(AND(Q91=Datos!$F$169,R91=Datos!$B$172),Datos!$G$178,IF(AND(Q91=Datos!$G$167,R91=Datos!$B$172),Datos!$E$178,IF(AND(Q91=Datos!$G$168,R91=Datos!$B$172),Datos!$F$178,IF(AND(Q91=Datos!$G$169,R91=Datos!$B$172),Datos!$G$179,IF(AND(Q91=Datos!$D$167,R91=Datos!$B$173),Datos!$D$180,IF(AND(Q91=Datos!$D$168,R91=Datos!$B$173),Datos!$D$180,IF(AND(Q91=Datos!$D$169,R91=Datos!$B$173),Datos!$F$180,IF(AND(Q91=Datos!$E$167,R91=Datos!$B$173),Datos!$D$180,IF(AND(Q91=Datos!$E$168,R91=Datos!$B$173),Datos!$E$180,IF(AND(Q91=Datos!$E$169,R91=Datos!$B$173),Datos!$F$180,IF(AND(Q91=Datos!$F$167,R91=Datos!$B$173),Datos!$E$180,IF(AND(Q91=Datos!$F$168,R91=Datos!$B$173),Datos!$E$180,IF(AND(Q91=Datos!$F$169,R91=Datos!$B$173),Datos!$G$180,IF(AND(Q91=Datos!$G$167,R91=Datos!$B$173),Datos!$E$180,IF(AND(Q91=Datos!$G$168,R91=Datos!$B$173),Datos!$F$180,IF(AND(Q91=Datos!$G$169,R91=Datos!$B$173),Datos!$G$180,IF(AND(Q91=Datos!$D$167,R91=Datos!$B$174),Datos!$D$182,IF(AND(Q91=Datos!$D$168,R91=Datos!$B$174),Datos!$D$182,IF(AND(Q91=Datos!$D$169,R91=Datos!$B$174),Datos!$F$182,IF(AND(Q91=Datos!$E$167,R91=Datos!$B$174),Datos!$D$182,IF(AND(Q91=Datos!$E$168,R91=Datos!$B$174),Datos!$E$182,IF(AND(Q91=Datos!$E$169,R91=Datos!$B$174),Datos!$F$182,IF(AND(Q91=Datos!$F$167,R91=Datos!$B$174),Datos!$E$182,IF(AND(Q91=Datos!$F$168,R91=Datos!$B$174),Datos!$E$182,IF(AND(Q91=Datos!$F$169,R91=Datos!$B$174),Datos!$G$182,IF(AND(Q91=Datos!$G$167,R91=Datos!$B$174),Datos!$E$183,IF(AND(Q91=Datos!$G$168,R91=Datos!$B$174),Datos!$F$182,IF(AND(Q91=Datos!$G$169,R91=Datos!$B$174),Datos!$G$183,IF(O91=Datos!$B$159,Datos!$G$183,"-"))))))))))))))))))))))))))))))))))))))))))))))))))</f>
        <v>-</v>
      </c>
      <c r="T91" s="89" t="str">
        <f t="shared" si="1"/>
        <v>-</v>
      </c>
      <c r="U91" s="84"/>
      <c r="V91" s="84"/>
      <c r="W91" s="84"/>
      <c r="X91" s="84"/>
      <c r="Y91" s="84"/>
      <c r="Z91" s="84"/>
      <c r="AA91" s="84"/>
      <c r="AB91" s="85"/>
    </row>
    <row r="92" spans="2:28" s="90" customFormat="1" ht="97.5" customHeight="1" thickBot="1" x14ac:dyDescent="0.3">
      <c r="B92" s="171"/>
      <c r="C92" s="172"/>
      <c r="D92" s="89" t="str">
        <f>IF(B92="","-",VLOOKUP(B92,Datos!$B$3:$C$25,2,FALSE))</f>
        <v>-</v>
      </c>
      <c r="E92" s="82"/>
      <c r="F92" s="82"/>
      <c r="G92" s="82"/>
      <c r="H92" s="82"/>
      <c r="I92" s="82"/>
      <c r="J92" s="82"/>
      <c r="K92" s="84"/>
      <c r="L92" s="84"/>
      <c r="M92" s="84"/>
      <c r="N92" s="84"/>
      <c r="O92" s="82"/>
      <c r="P92" s="82"/>
      <c r="Q92" s="89" t="str">
        <f>IF(AND(O92=Datos!$B$156,P92=Datos!$B$162),Datos!$D$167,IF(AND(O92=Datos!$B$156,P92=Datos!$B$163),Datos!$E$167,IF(AND(O92=Datos!$B$156,P92=Datos!$B$164),Datos!$F$167,IF(AND(O92=Datos!$B$156,P92=Datos!$B$165),Datos!$G$167,IF(AND(O92=Datos!$B$157,P92=Datos!$B$162),Datos!$D$168,IF(AND(O92=Datos!$B$157,P92=Datos!$B$163),Datos!$E$168,IF(AND(O92=Datos!$B$157,P92=Datos!$B$164),Datos!$F$168,IF(AND(O92=Datos!$B$157,P92=Datos!$B$165),Datos!$G$168,IF(AND(O92=Datos!$B$158,P92=Datos!$B$162),Datos!$D$169,IF(AND(O92=Datos!$B$158,P92=Datos!$B$163),Datos!$E$169,IF(AND(O92=Datos!$B$158,P92=Datos!$B$164),Datos!$F$169,IF(AND(O92=Datos!$B$158,P92=Datos!$B$165),Datos!$G$169,IF(AND(O92=Datos!$B$159,P92=Datos!$B$162),"N/A",IF(AND(O92=Datos!$B$159,P92=Datos!$B$163),"N/A",IF(AND(O92=Datos!$B$159,P92=Datos!$B$164),"N/A",IF(AND(O92=Datos!$B$159,P92=Datos!$B$165),"N/A","-"))))))))))))))))</f>
        <v>-</v>
      </c>
      <c r="R92" s="82"/>
      <c r="S92" s="89" t="str">
        <f>(IF(AND(Q92=Datos!$D$167,R92=Datos!$B$171),Datos!$D$176,IF(AND(Q92=Datos!$D$168,R92=Datos!$B$171),Datos!$D$176,IF(AND(Q92=Datos!$D$169,R92=Datos!$B$171),Datos!$F$176,IF(AND(Q92=Datos!$E$167,R92=Datos!$B$171),Datos!$D$176,IF(AND(Q92=Datos!$E$168,R92=Datos!$B$171),Datos!$E$176,IF(AND(Q92=Datos!$E$169,R92=Datos!$B$171),Datos!$F$176,IF(AND(Q92=Datos!$F$167,R92=Datos!$B$171),Datos!$E$176,IF(AND(Q92=Datos!$F$168,R92=Datos!$B$171),Datos!$E$176,IF(AND(Q92=Datos!$F$169,R92=Datos!$B$171),Datos!$G$176,IF(AND(Q92=Datos!$G$167,R92=Datos!$B$171),Datos!$E$176,IF(AND(Q92=Datos!$G$168,R92=Datos!$B$171),Datos!$F$176,IF(AND(Q92=Datos!$G$169,R92=Datos!$B$171),Datos!$G$176,IF(AND(Q92=Datos!$D$167,R92=Datos!$B$172),Datos!$D$178,IF(AND(Q92=Datos!$D$168,R92=Datos!$B$172),Datos!$D$178,IF(AND(Q92=Datos!$D$169,R92=Datos!$B$172),Datos!$F$178,IF(AND(Q92=Datos!$E$167,R92=Datos!$B$172),Datos!$D$178,IF(AND(Q92=Datos!$E$168,R92=Datos!$B$172),Datos!$E$178,IF(AND(Q92=Datos!$E$169,R92=Datos!$B$172),Datos!$F$178,IF(AND(Q92=Datos!$F$167,R92=Datos!$B$172),Datos!$E$178,IF(AND(Q92=Datos!$F$168,R92=Datos!$B$172),Datos!$E$178,IF(AND(Q92=Datos!$F$169,R92=Datos!$B$172),Datos!$G$178,IF(AND(Q92=Datos!$G$167,R92=Datos!$B$172),Datos!$E$178,IF(AND(Q92=Datos!$G$168,R92=Datos!$B$172),Datos!$F$178,IF(AND(Q92=Datos!$G$169,R92=Datos!$B$172),Datos!$G$179,IF(AND(Q92=Datos!$D$167,R92=Datos!$B$173),Datos!$D$180,IF(AND(Q92=Datos!$D$168,R92=Datos!$B$173),Datos!$D$180,IF(AND(Q92=Datos!$D$169,R92=Datos!$B$173),Datos!$F$180,IF(AND(Q92=Datos!$E$167,R92=Datos!$B$173),Datos!$D$180,IF(AND(Q92=Datos!$E$168,R92=Datos!$B$173),Datos!$E$180,IF(AND(Q92=Datos!$E$169,R92=Datos!$B$173),Datos!$F$180,IF(AND(Q92=Datos!$F$167,R92=Datos!$B$173),Datos!$E$180,IF(AND(Q92=Datos!$F$168,R92=Datos!$B$173),Datos!$E$180,IF(AND(Q92=Datos!$F$169,R92=Datos!$B$173),Datos!$G$180,IF(AND(Q92=Datos!$G$167,R92=Datos!$B$173),Datos!$E$180,IF(AND(Q92=Datos!$G$168,R92=Datos!$B$173),Datos!$F$180,IF(AND(Q92=Datos!$G$169,R92=Datos!$B$173),Datos!$G$180,IF(AND(Q92=Datos!$D$167,R92=Datos!$B$174),Datos!$D$182,IF(AND(Q92=Datos!$D$168,R92=Datos!$B$174),Datos!$D$182,IF(AND(Q92=Datos!$D$169,R92=Datos!$B$174),Datos!$F$182,IF(AND(Q92=Datos!$E$167,R92=Datos!$B$174),Datos!$D$182,IF(AND(Q92=Datos!$E$168,R92=Datos!$B$174),Datos!$E$182,IF(AND(Q92=Datos!$E$169,R92=Datos!$B$174),Datos!$F$182,IF(AND(Q92=Datos!$F$167,R92=Datos!$B$174),Datos!$E$182,IF(AND(Q92=Datos!$F$168,R92=Datos!$B$174),Datos!$E$182,IF(AND(Q92=Datos!$F$169,R92=Datos!$B$174),Datos!$G$182,IF(AND(Q92=Datos!$G$167,R92=Datos!$B$174),Datos!$E$183,IF(AND(Q92=Datos!$G$168,R92=Datos!$B$174),Datos!$F$182,IF(AND(Q92=Datos!$G$169,R92=Datos!$B$174),Datos!$G$183,IF(O92=Datos!$B$159,Datos!$G$183,"-"))))))))))))))))))))))))))))))))))))))))))))))))))</f>
        <v>-</v>
      </c>
      <c r="T92" s="89" t="str">
        <f t="shared" si="1"/>
        <v>-</v>
      </c>
      <c r="U92" s="84"/>
      <c r="V92" s="84"/>
      <c r="W92" s="84"/>
      <c r="X92" s="84"/>
      <c r="Y92" s="84"/>
      <c r="Z92" s="84"/>
      <c r="AA92" s="84"/>
      <c r="AB92" s="85"/>
    </row>
    <row r="93" spans="2:28" s="90" customFormat="1" ht="97.5" customHeight="1" thickBot="1" x14ac:dyDescent="0.3">
      <c r="B93" s="171"/>
      <c r="C93" s="172"/>
      <c r="D93" s="89" t="str">
        <f>IF(B93="","-",VLOOKUP(B93,Datos!$B$3:$C$25,2,FALSE))</f>
        <v>-</v>
      </c>
      <c r="E93" s="82"/>
      <c r="F93" s="82"/>
      <c r="G93" s="82"/>
      <c r="H93" s="82"/>
      <c r="I93" s="82"/>
      <c r="J93" s="82"/>
      <c r="K93" s="84"/>
      <c r="L93" s="84"/>
      <c r="M93" s="84"/>
      <c r="N93" s="84"/>
      <c r="O93" s="82"/>
      <c r="P93" s="82"/>
      <c r="Q93" s="89" t="str">
        <f>IF(AND(O93=Datos!$B$156,P93=Datos!$B$162),Datos!$D$167,IF(AND(O93=Datos!$B$156,P93=Datos!$B$163),Datos!$E$167,IF(AND(O93=Datos!$B$156,P93=Datos!$B$164),Datos!$F$167,IF(AND(O93=Datos!$B$156,P93=Datos!$B$165),Datos!$G$167,IF(AND(O93=Datos!$B$157,P93=Datos!$B$162),Datos!$D$168,IF(AND(O93=Datos!$B$157,P93=Datos!$B$163),Datos!$E$168,IF(AND(O93=Datos!$B$157,P93=Datos!$B$164),Datos!$F$168,IF(AND(O93=Datos!$B$157,P93=Datos!$B$165),Datos!$G$168,IF(AND(O93=Datos!$B$158,P93=Datos!$B$162),Datos!$D$169,IF(AND(O93=Datos!$B$158,P93=Datos!$B$163),Datos!$E$169,IF(AND(O93=Datos!$B$158,P93=Datos!$B$164),Datos!$F$169,IF(AND(O93=Datos!$B$158,P93=Datos!$B$165),Datos!$G$169,IF(AND(O93=Datos!$B$159,P93=Datos!$B$162),"N/A",IF(AND(O93=Datos!$B$159,P93=Datos!$B$163),"N/A",IF(AND(O93=Datos!$B$159,P93=Datos!$B$164),"N/A",IF(AND(O93=Datos!$B$159,P93=Datos!$B$165),"N/A","-"))))))))))))))))</f>
        <v>-</v>
      </c>
      <c r="R93" s="82"/>
      <c r="S93" s="89" t="str">
        <f>(IF(AND(Q93=Datos!$D$167,R93=Datos!$B$171),Datos!$D$176,IF(AND(Q93=Datos!$D$168,R93=Datos!$B$171),Datos!$D$176,IF(AND(Q93=Datos!$D$169,R93=Datos!$B$171),Datos!$F$176,IF(AND(Q93=Datos!$E$167,R93=Datos!$B$171),Datos!$D$176,IF(AND(Q93=Datos!$E$168,R93=Datos!$B$171),Datos!$E$176,IF(AND(Q93=Datos!$E$169,R93=Datos!$B$171),Datos!$F$176,IF(AND(Q93=Datos!$F$167,R93=Datos!$B$171),Datos!$E$176,IF(AND(Q93=Datos!$F$168,R93=Datos!$B$171),Datos!$E$176,IF(AND(Q93=Datos!$F$169,R93=Datos!$B$171),Datos!$G$176,IF(AND(Q93=Datos!$G$167,R93=Datos!$B$171),Datos!$E$176,IF(AND(Q93=Datos!$G$168,R93=Datos!$B$171),Datos!$F$176,IF(AND(Q93=Datos!$G$169,R93=Datos!$B$171),Datos!$G$176,IF(AND(Q93=Datos!$D$167,R93=Datos!$B$172),Datos!$D$178,IF(AND(Q93=Datos!$D$168,R93=Datos!$B$172),Datos!$D$178,IF(AND(Q93=Datos!$D$169,R93=Datos!$B$172),Datos!$F$178,IF(AND(Q93=Datos!$E$167,R93=Datos!$B$172),Datos!$D$178,IF(AND(Q93=Datos!$E$168,R93=Datos!$B$172),Datos!$E$178,IF(AND(Q93=Datos!$E$169,R93=Datos!$B$172),Datos!$F$178,IF(AND(Q93=Datos!$F$167,R93=Datos!$B$172),Datos!$E$178,IF(AND(Q93=Datos!$F$168,R93=Datos!$B$172),Datos!$E$178,IF(AND(Q93=Datos!$F$169,R93=Datos!$B$172),Datos!$G$178,IF(AND(Q93=Datos!$G$167,R93=Datos!$B$172),Datos!$E$178,IF(AND(Q93=Datos!$G$168,R93=Datos!$B$172),Datos!$F$178,IF(AND(Q93=Datos!$G$169,R93=Datos!$B$172),Datos!$G$179,IF(AND(Q93=Datos!$D$167,R93=Datos!$B$173),Datos!$D$180,IF(AND(Q93=Datos!$D$168,R93=Datos!$B$173),Datos!$D$180,IF(AND(Q93=Datos!$D$169,R93=Datos!$B$173),Datos!$F$180,IF(AND(Q93=Datos!$E$167,R93=Datos!$B$173),Datos!$D$180,IF(AND(Q93=Datos!$E$168,R93=Datos!$B$173),Datos!$E$180,IF(AND(Q93=Datos!$E$169,R93=Datos!$B$173),Datos!$F$180,IF(AND(Q93=Datos!$F$167,R93=Datos!$B$173),Datos!$E$180,IF(AND(Q93=Datos!$F$168,R93=Datos!$B$173),Datos!$E$180,IF(AND(Q93=Datos!$F$169,R93=Datos!$B$173),Datos!$G$180,IF(AND(Q93=Datos!$G$167,R93=Datos!$B$173),Datos!$E$180,IF(AND(Q93=Datos!$G$168,R93=Datos!$B$173),Datos!$F$180,IF(AND(Q93=Datos!$G$169,R93=Datos!$B$173),Datos!$G$180,IF(AND(Q93=Datos!$D$167,R93=Datos!$B$174),Datos!$D$182,IF(AND(Q93=Datos!$D$168,R93=Datos!$B$174),Datos!$D$182,IF(AND(Q93=Datos!$D$169,R93=Datos!$B$174),Datos!$F$182,IF(AND(Q93=Datos!$E$167,R93=Datos!$B$174),Datos!$D$182,IF(AND(Q93=Datos!$E$168,R93=Datos!$B$174),Datos!$E$182,IF(AND(Q93=Datos!$E$169,R93=Datos!$B$174),Datos!$F$182,IF(AND(Q93=Datos!$F$167,R93=Datos!$B$174),Datos!$E$182,IF(AND(Q93=Datos!$F$168,R93=Datos!$B$174),Datos!$E$182,IF(AND(Q93=Datos!$F$169,R93=Datos!$B$174),Datos!$G$182,IF(AND(Q93=Datos!$G$167,R93=Datos!$B$174),Datos!$E$183,IF(AND(Q93=Datos!$G$168,R93=Datos!$B$174),Datos!$F$182,IF(AND(Q93=Datos!$G$169,R93=Datos!$B$174),Datos!$G$183,IF(O93=Datos!$B$159,Datos!$G$183,"-"))))))))))))))))))))))))))))))))))))))))))))))))))</f>
        <v>-</v>
      </c>
      <c r="T93" s="89" t="str">
        <f t="shared" si="1"/>
        <v>-</v>
      </c>
      <c r="U93" s="84"/>
      <c r="V93" s="84"/>
      <c r="W93" s="84"/>
      <c r="X93" s="84"/>
      <c r="Y93" s="84"/>
      <c r="Z93" s="84"/>
      <c r="AA93" s="84"/>
      <c r="AB93" s="85"/>
    </row>
    <row r="94" spans="2:28" s="90" customFormat="1" ht="97.5" customHeight="1" thickBot="1" x14ac:dyDescent="0.3">
      <c r="B94" s="171"/>
      <c r="C94" s="172"/>
      <c r="D94" s="89" t="str">
        <f>IF(B94="","-",VLOOKUP(B94,Datos!$B$3:$C$25,2,FALSE))</f>
        <v>-</v>
      </c>
      <c r="E94" s="82"/>
      <c r="F94" s="82"/>
      <c r="G94" s="82"/>
      <c r="H94" s="82"/>
      <c r="I94" s="82"/>
      <c r="J94" s="82"/>
      <c r="K94" s="84"/>
      <c r="L94" s="84"/>
      <c r="M94" s="84"/>
      <c r="N94" s="84"/>
      <c r="O94" s="82"/>
      <c r="P94" s="82"/>
      <c r="Q94" s="89" t="str">
        <f>IF(AND(O94=Datos!$B$156,P94=Datos!$B$162),Datos!$D$167,IF(AND(O94=Datos!$B$156,P94=Datos!$B$163),Datos!$E$167,IF(AND(O94=Datos!$B$156,P94=Datos!$B$164),Datos!$F$167,IF(AND(O94=Datos!$B$156,P94=Datos!$B$165),Datos!$G$167,IF(AND(O94=Datos!$B$157,P94=Datos!$B$162),Datos!$D$168,IF(AND(O94=Datos!$B$157,P94=Datos!$B$163),Datos!$E$168,IF(AND(O94=Datos!$B$157,P94=Datos!$B$164),Datos!$F$168,IF(AND(O94=Datos!$B$157,P94=Datos!$B$165),Datos!$G$168,IF(AND(O94=Datos!$B$158,P94=Datos!$B$162),Datos!$D$169,IF(AND(O94=Datos!$B$158,P94=Datos!$B$163),Datos!$E$169,IF(AND(O94=Datos!$B$158,P94=Datos!$B$164),Datos!$F$169,IF(AND(O94=Datos!$B$158,P94=Datos!$B$165),Datos!$G$169,IF(AND(O94=Datos!$B$159,P94=Datos!$B$162),"N/A",IF(AND(O94=Datos!$B$159,P94=Datos!$B$163),"N/A",IF(AND(O94=Datos!$B$159,P94=Datos!$B$164),"N/A",IF(AND(O94=Datos!$B$159,P94=Datos!$B$165),"N/A","-"))))))))))))))))</f>
        <v>-</v>
      </c>
      <c r="R94" s="82"/>
      <c r="S94" s="89" t="str">
        <f>(IF(AND(Q94=Datos!$D$167,R94=Datos!$B$171),Datos!$D$176,IF(AND(Q94=Datos!$D$168,R94=Datos!$B$171),Datos!$D$176,IF(AND(Q94=Datos!$D$169,R94=Datos!$B$171),Datos!$F$176,IF(AND(Q94=Datos!$E$167,R94=Datos!$B$171),Datos!$D$176,IF(AND(Q94=Datos!$E$168,R94=Datos!$B$171),Datos!$E$176,IF(AND(Q94=Datos!$E$169,R94=Datos!$B$171),Datos!$F$176,IF(AND(Q94=Datos!$F$167,R94=Datos!$B$171),Datos!$E$176,IF(AND(Q94=Datos!$F$168,R94=Datos!$B$171),Datos!$E$176,IF(AND(Q94=Datos!$F$169,R94=Datos!$B$171),Datos!$G$176,IF(AND(Q94=Datos!$G$167,R94=Datos!$B$171),Datos!$E$176,IF(AND(Q94=Datos!$G$168,R94=Datos!$B$171),Datos!$F$176,IF(AND(Q94=Datos!$G$169,R94=Datos!$B$171),Datos!$G$176,IF(AND(Q94=Datos!$D$167,R94=Datos!$B$172),Datos!$D$178,IF(AND(Q94=Datos!$D$168,R94=Datos!$B$172),Datos!$D$178,IF(AND(Q94=Datos!$D$169,R94=Datos!$B$172),Datos!$F$178,IF(AND(Q94=Datos!$E$167,R94=Datos!$B$172),Datos!$D$178,IF(AND(Q94=Datos!$E$168,R94=Datos!$B$172),Datos!$E$178,IF(AND(Q94=Datos!$E$169,R94=Datos!$B$172),Datos!$F$178,IF(AND(Q94=Datos!$F$167,R94=Datos!$B$172),Datos!$E$178,IF(AND(Q94=Datos!$F$168,R94=Datos!$B$172),Datos!$E$178,IF(AND(Q94=Datos!$F$169,R94=Datos!$B$172),Datos!$G$178,IF(AND(Q94=Datos!$G$167,R94=Datos!$B$172),Datos!$E$178,IF(AND(Q94=Datos!$G$168,R94=Datos!$B$172),Datos!$F$178,IF(AND(Q94=Datos!$G$169,R94=Datos!$B$172),Datos!$G$179,IF(AND(Q94=Datos!$D$167,R94=Datos!$B$173),Datos!$D$180,IF(AND(Q94=Datos!$D$168,R94=Datos!$B$173),Datos!$D$180,IF(AND(Q94=Datos!$D$169,R94=Datos!$B$173),Datos!$F$180,IF(AND(Q94=Datos!$E$167,R94=Datos!$B$173),Datos!$D$180,IF(AND(Q94=Datos!$E$168,R94=Datos!$B$173),Datos!$E$180,IF(AND(Q94=Datos!$E$169,R94=Datos!$B$173),Datos!$F$180,IF(AND(Q94=Datos!$F$167,R94=Datos!$B$173),Datos!$E$180,IF(AND(Q94=Datos!$F$168,R94=Datos!$B$173),Datos!$E$180,IF(AND(Q94=Datos!$F$169,R94=Datos!$B$173),Datos!$G$180,IF(AND(Q94=Datos!$G$167,R94=Datos!$B$173),Datos!$E$180,IF(AND(Q94=Datos!$G$168,R94=Datos!$B$173),Datos!$F$180,IF(AND(Q94=Datos!$G$169,R94=Datos!$B$173),Datos!$G$180,IF(AND(Q94=Datos!$D$167,R94=Datos!$B$174),Datos!$D$182,IF(AND(Q94=Datos!$D$168,R94=Datos!$B$174),Datos!$D$182,IF(AND(Q94=Datos!$D$169,R94=Datos!$B$174),Datos!$F$182,IF(AND(Q94=Datos!$E$167,R94=Datos!$B$174),Datos!$D$182,IF(AND(Q94=Datos!$E$168,R94=Datos!$B$174),Datos!$E$182,IF(AND(Q94=Datos!$E$169,R94=Datos!$B$174),Datos!$F$182,IF(AND(Q94=Datos!$F$167,R94=Datos!$B$174),Datos!$E$182,IF(AND(Q94=Datos!$F$168,R94=Datos!$B$174),Datos!$E$182,IF(AND(Q94=Datos!$F$169,R94=Datos!$B$174),Datos!$G$182,IF(AND(Q94=Datos!$G$167,R94=Datos!$B$174),Datos!$E$183,IF(AND(Q94=Datos!$G$168,R94=Datos!$B$174),Datos!$F$182,IF(AND(Q94=Datos!$G$169,R94=Datos!$B$174),Datos!$G$183,IF(O94=Datos!$B$159,Datos!$G$183,"-"))))))))))))))))))))))))))))))))))))))))))))))))))</f>
        <v>-</v>
      </c>
      <c r="T94" s="89" t="str">
        <f t="shared" si="1"/>
        <v>-</v>
      </c>
      <c r="U94" s="84"/>
      <c r="V94" s="84"/>
      <c r="W94" s="84"/>
      <c r="X94" s="84"/>
      <c r="Y94" s="84"/>
      <c r="Z94" s="84"/>
      <c r="AA94" s="84"/>
      <c r="AB94" s="85"/>
    </row>
    <row r="95" spans="2:28" s="90" customFormat="1" ht="97.5" customHeight="1" thickBot="1" x14ac:dyDescent="0.3">
      <c r="B95" s="171"/>
      <c r="C95" s="172"/>
      <c r="D95" s="89" t="str">
        <f>IF(B95="","-",VLOOKUP(B95,Datos!$B$3:$C$25,2,FALSE))</f>
        <v>-</v>
      </c>
      <c r="E95" s="82"/>
      <c r="F95" s="82"/>
      <c r="G95" s="82"/>
      <c r="H95" s="82"/>
      <c r="I95" s="82"/>
      <c r="J95" s="82"/>
      <c r="K95" s="84"/>
      <c r="L95" s="84"/>
      <c r="M95" s="84"/>
      <c r="N95" s="84"/>
      <c r="O95" s="82"/>
      <c r="P95" s="82"/>
      <c r="Q95" s="89" t="str">
        <f>IF(AND(O95=Datos!$B$156,P95=Datos!$B$162),Datos!$D$167,IF(AND(O95=Datos!$B$156,P95=Datos!$B$163),Datos!$E$167,IF(AND(O95=Datos!$B$156,P95=Datos!$B$164),Datos!$F$167,IF(AND(O95=Datos!$B$156,P95=Datos!$B$165),Datos!$G$167,IF(AND(O95=Datos!$B$157,P95=Datos!$B$162),Datos!$D$168,IF(AND(O95=Datos!$B$157,P95=Datos!$B$163),Datos!$E$168,IF(AND(O95=Datos!$B$157,P95=Datos!$B$164),Datos!$F$168,IF(AND(O95=Datos!$B$157,P95=Datos!$B$165),Datos!$G$168,IF(AND(O95=Datos!$B$158,P95=Datos!$B$162),Datos!$D$169,IF(AND(O95=Datos!$B$158,P95=Datos!$B$163),Datos!$E$169,IF(AND(O95=Datos!$B$158,P95=Datos!$B$164),Datos!$F$169,IF(AND(O95=Datos!$B$158,P95=Datos!$B$165),Datos!$G$169,IF(AND(O95=Datos!$B$159,P95=Datos!$B$162),"N/A",IF(AND(O95=Datos!$B$159,P95=Datos!$B$163),"N/A",IF(AND(O95=Datos!$B$159,P95=Datos!$B$164),"N/A",IF(AND(O95=Datos!$B$159,P95=Datos!$B$165),"N/A","-"))))))))))))))))</f>
        <v>-</v>
      </c>
      <c r="R95" s="82"/>
      <c r="S95" s="89" t="str">
        <f>(IF(AND(Q95=Datos!$D$167,R95=Datos!$B$171),Datos!$D$176,IF(AND(Q95=Datos!$D$168,R95=Datos!$B$171),Datos!$D$176,IF(AND(Q95=Datos!$D$169,R95=Datos!$B$171),Datos!$F$176,IF(AND(Q95=Datos!$E$167,R95=Datos!$B$171),Datos!$D$176,IF(AND(Q95=Datos!$E$168,R95=Datos!$B$171),Datos!$E$176,IF(AND(Q95=Datos!$E$169,R95=Datos!$B$171),Datos!$F$176,IF(AND(Q95=Datos!$F$167,R95=Datos!$B$171),Datos!$E$176,IF(AND(Q95=Datos!$F$168,R95=Datos!$B$171),Datos!$E$176,IF(AND(Q95=Datos!$F$169,R95=Datos!$B$171),Datos!$G$176,IF(AND(Q95=Datos!$G$167,R95=Datos!$B$171),Datos!$E$176,IF(AND(Q95=Datos!$G$168,R95=Datos!$B$171),Datos!$F$176,IF(AND(Q95=Datos!$G$169,R95=Datos!$B$171),Datos!$G$176,IF(AND(Q95=Datos!$D$167,R95=Datos!$B$172),Datos!$D$178,IF(AND(Q95=Datos!$D$168,R95=Datos!$B$172),Datos!$D$178,IF(AND(Q95=Datos!$D$169,R95=Datos!$B$172),Datos!$F$178,IF(AND(Q95=Datos!$E$167,R95=Datos!$B$172),Datos!$D$178,IF(AND(Q95=Datos!$E$168,R95=Datos!$B$172),Datos!$E$178,IF(AND(Q95=Datos!$E$169,R95=Datos!$B$172),Datos!$F$178,IF(AND(Q95=Datos!$F$167,R95=Datos!$B$172),Datos!$E$178,IF(AND(Q95=Datos!$F$168,R95=Datos!$B$172),Datos!$E$178,IF(AND(Q95=Datos!$F$169,R95=Datos!$B$172),Datos!$G$178,IF(AND(Q95=Datos!$G$167,R95=Datos!$B$172),Datos!$E$178,IF(AND(Q95=Datos!$G$168,R95=Datos!$B$172),Datos!$F$178,IF(AND(Q95=Datos!$G$169,R95=Datos!$B$172),Datos!$G$179,IF(AND(Q95=Datos!$D$167,R95=Datos!$B$173),Datos!$D$180,IF(AND(Q95=Datos!$D$168,R95=Datos!$B$173),Datos!$D$180,IF(AND(Q95=Datos!$D$169,R95=Datos!$B$173),Datos!$F$180,IF(AND(Q95=Datos!$E$167,R95=Datos!$B$173),Datos!$D$180,IF(AND(Q95=Datos!$E$168,R95=Datos!$B$173),Datos!$E$180,IF(AND(Q95=Datos!$E$169,R95=Datos!$B$173),Datos!$F$180,IF(AND(Q95=Datos!$F$167,R95=Datos!$B$173),Datos!$E$180,IF(AND(Q95=Datos!$F$168,R95=Datos!$B$173),Datos!$E$180,IF(AND(Q95=Datos!$F$169,R95=Datos!$B$173),Datos!$G$180,IF(AND(Q95=Datos!$G$167,R95=Datos!$B$173),Datos!$E$180,IF(AND(Q95=Datos!$G$168,R95=Datos!$B$173),Datos!$F$180,IF(AND(Q95=Datos!$G$169,R95=Datos!$B$173),Datos!$G$180,IF(AND(Q95=Datos!$D$167,R95=Datos!$B$174),Datos!$D$182,IF(AND(Q95=Datos!$D$168,R95=Datos!$B$174),Datos!$D$182,IF(AND(Q95=Datos!$D$169,R95=Datos!$B$174),Datos!$F$182,IF(AND(Q95=Datos!$E$167,R95=Datos!$B$174),Datos!$D$182,IF(AND(Q95=Datos!$E$168,R95=Datos!$B$174),Datos!$E$182,IF(AND(Q95=Datos!$E$169,R95=Datos!$B$174),Datos!$F$182,IF(AND(Q95=Datos!$F$167,R95=Datos!$B$174),Datos!$E$182,IF(AND(Q95=Datos!$F$168,R95=Datos!$B$174),Datos!$E$182,IF(AND(Q95=Datos!$F$169,R95=Datos!$B$174),Datos!$G$182,IF(AND(Q95=Datos!$G$167,R95=Datos!$B$174),Datos!$E$183,IF(AND(Q95=Datos!$G$168,R95=Datos!$B$174),Datos!$F$182,IF(AND(Q95=Datos!$G$169,R95=Datos!$B$174),Datos!$G$183,IF(O95=Datos!$B$159,Datos!$G$183,"-"))))))))))))))))))))))))))))))))))))))))))))))))))</f>
        <v>-</v>
      </c>
      <c r="T95" s="89" t="str">
        <f t="shared" si="1"/>
        <v>-</v>
      </c>
      <c r="U95" s="84"/>
      <c r="V95" s="84"/>
      <c r="W95" s="84"/>
      <c r="X95" s="84"/>
      <c r="Y95" s="84"/>
      <c r="Z95" s="84"/>
      <c r="AA95" s="84"/>
      <c r="AB95" s="85"/>
    </row>
    <row r="96" spans="2:28" s="90" customFormat="1" ht="97.5" customHeight="1" thickBot="1" x14ac:dyDescent="0.3">
      <c r="B96" s="171"/>
      <c r="C96" s="172"/>
      <c r="D96" s="89" t="str">
        <f>IF(B96="","-",VLOOKUP(B96,Datos!$B$3:$C$25,2,FALSE))</f>
        <v>-</v>
      </c>
      <c r="E96" s="82"/>
      <c r="F96" s="82"/>
      <c r="G96" s="82"/>
      <c r="H96" s="82"/>
      <c r="I96" s="82"/>
      <c r="J96" s="82"/>
      <c r="K96" s="84"/>
      <c r="L96" s="84"/>
      <c r="M96" s="84"/>
      <c r="N96" s="84"/>
      <c r="O96" s="82"/>
      <c r="P96" s="82"/>
      <c r="Q96" s="89" t="str">
        <f>IF(AND(O96=Datos!$B$156,P96=Datos!$B$162),Datos!$D$167,IF(AND(O96=Datos!$B$156,P96=Datos!$B$163),Datos!$E$167,IF(AND(O96=Datos!$B$156,P96=Datos!$B$164),Datos!$F$167,IF(AND(O96=Datos!$B$156,P96=Datos!$B$165),Datos!$G$167,IF(AND(O96=Datos!$B$157,P96=Datos!$B$162),Datos!$D$168,IF(AND(O96=Datos!$B$157,P96=Datos!$B$163),Datos!$E$168,IF(AND(O96=Datos!$B$157,P96=Datos!$B$164),Datos!$F$168,IF(AND(O96=Datos!$B$157,P96=Datos!$B$165),Datos!$G$168,IF(AND(O96=Datos!$B$158,P96=Datos!$B$162),Datos!$D$169,IF(AND(O96=Datos!$B$158,P96=Datos!$B$163),Datos!$E$169,IF(AND(O96=Datos!$B$158,P96=Datos!$B$164),Datos!$F$169,IF(AND(O96=Datos!$B$158,P96=Datos!$B$165),Datos!$G$169,IF(AND(O96=Datos!$B$159,P96=Datos!$B$162),"N/A",IF(AND(O96=Datos!$B$159,P96=Datos!$B$163),"N/A",IF(AND(O96=Datos!$B$159,P96=Datos!$B$164),"N/A",IF(AND(O96=Datos!$B$159,P96=Datos!$B$165),"N/A","-"))))))))))))))))</f>
        <v>-</v>
      </c>
      <c r="R96" s="82"/>
      <c r="S96" s="89" t="str">
        <f>(IF(AND(Q96=Datos!$D$167,R96=Datos!$B$171),Datos!$D$176,IF(AND(Q96=Datos!$D$168,R96=Datos!$B$171),Datos!$D$176,IF(AND(Q96=Datos!$D$169,R96=Datos!$B$171),Datos!$F$176,IF(AND(Q96=Datos!$E$167,R96=Datos!$B$171),Datos!$D$176,IF(AND(Q96=Datos!$E$168,R96=Datos!$B$171),Datos!$E$176,IF(AND(Q96=Datos!$E$169,R96=Datos!$B$171),Datos!$F$176,IF(AND(Q96=Datos!$F$167,R96=Datos!$B$171),Datos!$E$176,IF(AND(Q96=Datos!$F$168,R96=Datos!$B$171),Datos!$E$176,IF(AND(Q96=Datos!$F$169,R96=Datos!$B$171),Datos!$G$176,IF(AND(Q96=Datos!$G$167,R96=Datos!$B$171),Datos!$E$176,IF(AND(Q96=Datos!$G$168,R96=Datos!$B$171),Datos!$F$176,IF(AND(Q96=Datos!$G$169,R96=Datos!$B$171),Datos!$G$176,IF(AND(Q96=Datos!$D$167,R96=Datos!$B$172),Datos!$D$178,IF(AND(Q96=Datos!$D$168,R96=Datos!$B$172),Datos!$D$178,IF(AND(Q96=Datos!$D$169,R96=Datos!$B$172),Datos!$F$178,IF(AND(Q96=Datos!$E$167,R96=Datos!$B$172),Datos!$D$178,IF(AND(Q96=Datos!$E$168,R96=Datos!$B$172),Datos!$E$178,IF(AND(Q96=Datos!$E$169,R96=Datos!$B$172),Datos!$F$178,IF(AND(Q96=Datos!$F$167,R96=Datos!$B$172),Datos!$E$178,IF(AND(Q96=Datos!$F$168,R96=Datos!$B$172),Datos!$E$178,IF(AND(Q96=Datos!$F$169,R96=Datos!$B$172),Datos!$G$178,IF(AND(Q96=Datos!$G$167,R96=Datos!$B$172),Datos!$E$178,IF(AND(Q96=Datos!$G$168,R96=Datos!$B$172),Datos!$F$178,IF(AND(Q96=Datos!$G$169,R96=Datos!$B$172),Datos!$G$179,IF(AND(Q96=Datos!$D$167,R96=Datos!$B$173),Datos!$D$180,IF(AND(Q96=Datos!$D$168,R96=Datos!$B$173),Datos!$D$180,IF(AND(Q96=Datos!$D$169,R96=Datos!$B$173),Datos!$F$180,IF(AND(Q96=Datos!$E$167,R96=Datos!$B$173),Datos!$D$180,IF(AND(Q96=Datos!$E$168,R96=Datos!$B$173),Datos!$E$180,IF(AND(Q96=Datos!$E$169,R96=Datos!$B$173),Datos!$F$180,IF(AND(Q96=Datos!$F$167,R96=Datos!$B$173),Datos!$E$180,IF(AND(Q96=Datos!$F$168,R96=Datos!$B$173),Datos!$E$180,IF(AND(Q96=Datos!$F$169,R96=Datos!$B$173),Datos!$G$180,IF(AND(Q96=Datos!$G$167,R96=Datos!$B$173),Datos!$E$180,IF(AND(Q96=Datos!$G$168,R96=Datos!$B$173),Datos!$F$180,IF(AND(Q96=Datos!$G$169,R96=Datos!$B$173),Datos!$G$180,IF(AND(Q96=Datos!$D$167,R96=Datos!$B$174),Datos!$D$182,IF(AND(Q96=Datos!$D$168,R96=Datos!$B$174),Datos!$D$182,IF(AND(Q96=Datos!$D$169,R96=Datos!$B$174),Datos!$F$182,IF(AND(Q96=Datos!$E$167,R96=Datos!$B$174),Datos!$D$182,IF(AND(Q96=Datos!$E$168,R96=Datos!$B$174),Datos!$E$182,IF(AND(Q96=Datos!$E$169,R96=Datos!$B$174),Datos!$F$182,IF(AND(Q96=Datos!$F$167,R96=Datos!$B$174),Datos!$E$182,IF(AND(Q96=Datos!$F$168,R96=Datos!$B$174),Datos!$E$182,IF(AND(Q96=Datos!$F$169,R96=Datos!$B$174),Datos!$G$182,IF(AND(Q96=Datos!$G$167,R96=Datos!$B$174),Datos!$E$183,IF(AND(Q96=Datos!$G$168,R96=Datos!$B$174),Datos!$F$182,IF(AND(Q96=Datos!$G$169,R96=Datos!$B$174),Datos!$G$183,IF(O96=Datos!$B$159,Datos!$G$183,"-"))))))))))))))))))))))))))))))))))))))))))))))))))</f>
        <v>-</v>
      </c>
      <c r="T96" s="89" t="str">
        <f t="shared" si="1"/>
        <v>-</v>
      </c>
      <c r="U96" s="84"/>
      <c r="V96" s="84"/>
      <c r="W96" s="84"/>
      <c r="X96" s="84"/>
      <c r="Y96" s="84"/>
      <c r="Z96" s="84"/>
      <c r="AA96" s="84"/>
      <c r="AB96" s="85"/>
    </row>
    <row r="97" spans="2:28" s="90" customFormat="1" ht="97.5" customHeight="1" thickBot="1" x14ac:dyDescent="0.3">
      <c r="B97" s="171"/>
      <c r="C97" s="172"/>
      <c r="D97" s="89" t="str">
        <f>IF(B97="","-",VLOOKUP(B97,Datos!$B$3:$C$25,2,FALSE))</f>
        <v>-</v>
      </c>
      <c r="E97" s="82"/>
      <c r="F97" s="82"/>
      <c r="G97" s="82"/>
      <c r="H97" s="82"/>
      <c r="I97" s="82"/>
      <c r="J97" s="82"/>
      <c r="K97" s="84"/>
      <c r="L97" s="84"/>
      <c r="M97" s="84"/>
      <c r="N97" s="84"/>
      <c r="O97" s="82"/>
      <c r="P97" s="82"/>
      <c r="Q97" s="89" t="str">
        <f>IF(AND(O97=Datos!$B$156,P97=Datos!$B$162),Datos!$D$167,IF(AND(O97=Datos!$B$156,P97=Datos!$B$163),Datos!$E$167,IF(AND(O97=Datos!$B$156,P97=Datos!$B$164),Datos!$F$167,IF(AND(O97=Datos!$B$156,P97=Datos!$B$165),Datos!$G$167,IF(AND(O97=Datos!$B$157,P97=Datos!$B$162),Datos!$D$168,IF(AND(O97=Datos!$B$157,P97=Datos!$B$163),Datos!$E$168,IF(AND(O97=Datos!$B$157,P97=Datos!$B$164),Datos!$F$168,IF(AND(O97=Datos!$B$157,P97=Datos!$B$165),Datos!$G$168,IF(AND(O97=Datos!$B$158,P97=Datos!$B$162),Datos!$D$169,IF(AND(O97=Datos!$B$158,P97=Datos!$B$163),Datos!$E$169,IF(AND(O97=Datos!$B$158,P97=Datos!$B$164),Datos!$F$169,IF(AND(O97=Datos!$B$158,P97=Datos!$B$165),Datos!$G$169,IF(AND(O97=Datos!$B$159,P97=Datos!$B$162),"N/A",IF(AND(O97=Datos!$B$159,P97=Datos!$B$163),"N/A",IF(AND(O97=Datos!$B$159,P97=Datos!$B$164),"N/A",IF(AND(O97=Datos!$B$159,P97=Datos!$B$165),"N/A","-"))))))))))))))))</f>
        <v>-</v>
      </c>
      <c r="R97" s="82"/>
      <c r="S97" s="89" t="str">
        <f>(IF(AND(Q97=Datos!$D$167,R97=Datos!$B$171),Datos!$D$176,IF(AND(Q97=Datos!$D$168,R97=Datos!$B$171),Datos!$D$176,IF(AND(Q97=Datos!$D$169,R97=Datos!$B$171),Datos!$F$176,IF(AND(Q97=Datos!$E$167,R97=Datos!$B$171),Datos!$D$176,IF(AND(Q97=Datos!$E$168,R97=Datos!$B$171),Datos!$E$176,IF(AND(Q97=Datos!$E$169,R97=Datos!$B$171),Datos!$F$176,IF(AND(Q97=Datos!$F$167,R97=Datos!$B$171),Datos!$E$176,IF(AND(Q97=Datos!$F$168,R97=Datos!$B$171),Datos!$E$176,IF(AND(Q97=Datos!$F$169,R97=Datos!$B$171),Datos!$G$176,IF(AND(Q97=Datos!$G$167,R97=Datos!$B$171),Datos!$E$176,IF(AND(Q97=Datos!$G$168,R97=Datos!$B$171),Datos!$F$176,IF(AND(Q97=Datos!$G$169,R97=Datos!$B$171),Datos!$G$176,IF(AND(Q97=Datos!$D$167,R97=Datos!$B$172),Datos!$D$178,IF(AND(Q97=Datos!$D$168,R97=Datos!$B$172),Datos!$D$178,IF(AND(Q97=Datos!$D$169,R97=Datos!$B$172),Datos!$F$178,IF(AND(Q97=Datos!$E$167,R97=Datos!$B$172),Datos!$D$178,IF(AND(Q97=Datos!$E$168,R97=Datos!$B$172),Datos!$E$178,IF(AND(Q97=Datos!$E$169,R97=Datos!$B$172),Datos!$F$178,IF(AND(Q97=Datos!$F$167,R97=Datos!$B$172),Datos!$E$178,IF(AND(Q97=Datos!$F$168,R97=Datos!$B$172),Datos!$E$178,IF(AND(Q97=Datos!$F$169,R97=Datos!$B$172),Datos!$G$178,IF(AND(Q97=Datos!$G$167,R97=Datos!$B$172),Datos!$E$178,IF(AND(Q97=Datos!$G$168,R97=Datos!$B$172),Datos!$F$178,IF(AND(Q97=Datos!$G$169,R97=Datos!$B$172),Datos!$G$179,IF(AND(Q97=Datos!$D$167,R97=Datos!$B$173),Datos!$D$180,IF(AND(Q97=Datos!$D$168,R97=Datos!$B$173),Datos!$D$180,IF(AND(Q97=Datos!$D$169,R97=Datos!$B$173),Datos!$F$180,IF(AND(Q97=Datos!$E$167,R97=Datos!$B$173),Datos!$D$180,IF(AND(Q97=Datos!$E$168,R97=Datos!$B$173),Datos!$E$180,IF(AND(Q97=Datos!$E$169,R97=Datos!$B$173),Datos!$F$180,IF(AND(Q97=Datos!$F$167,R97=Datos!$B$173),Datos!$E$180,IF(AND(Q97=Datos!$F$168,R97=Datos!$B$173),Datos!$E$180,IF(AND(Q97=Datos!$F$169,R97=Datos!$B$173),Datos!$G$180,IF(AND(Q97=Datos!$G$167,R97=Datos!$B$173),Datos!$E$180,IF(AND(Q97=Datos!$G$168,R97=Datos!$B$173),Datos!$F$180,IF(AND(Q97=Datos!$G$169,R97=Datos!$B$173),Datos!$G$180,IF(AND(Q97=Datos!$D$167,R97=Datos!$B$174),Datos!$D$182,IF(AND(Q97=Datos!$D$168,R97=Datos!$B$174),Datos!$D$182,IF(AND(Q97=Datos!$D$169,R97=Datos!$B$174),Datos!$F$182,IF(AND(Q97=Datos!$E$167,R97=Datos!$B$174),Datos!$D$182,IF(AND(Q97=Datos!$E$168,R97=Datos!$B$174),Datos!$E$182,IF(AND(Q97=Datos!$E$169,R97=Datos!$B$174),Datos!$F$182,IF(AND(Q97=Datos!$F$167,R97=Datos!$B$174),Datos!$E$182,IF(AND(Q97=Datos!$F$168,R97=Datos!$B$174),Datos!$E$182,IF(AND(Q97=Datos!$F$169,R97=Datos!$B$174),Datos!$G$182,IF(AND(Q97=Datos!$G$167,R97=Datos!$B$174),Datos!$E$183,IF(AND(Q97=Datos!$G$168,R97=Datos!$B$174),Datos!$F$182,IF(AND(Q97=Datos!$G$169,R97=Datos!$B$174),Datos!$G$183,IF(O97=Datos!$B$159,Datos!$G$183,"-"))))))))))))))))))))))))))))))))))))))))))))))))))</f>
        <v>-</v>
      </c>
      <c r="T97" s="89" t="str">
        <f t="shared" si="1"/>
        <v>-</v>
      </c>
      <c r="U97" s="84"/>
      <c r="V97" s="84"/>
      <c r="W97" s="84"/>
      <c r="X97" s="84"/>
      <c r="Y97" s="84"/>
      <c r="Z97" s="84"/>
      <c r="AA97" s="84"/>
      <c r="AB97" s="85"/>
    </row>
    <row r="98" spans="2:28" s="90" customFormat="1" ht="97.5" customHeight="1" thickBot="1" x14ac:dyDescent="0.3">
      <c r="B98" s="171"/>
      <c r="C98" s="172"/>
      <c r="D98" s="89" t="str">
        <f>IF(B98="","-",VLOOKUP(B98,Datos!$B$3:$C$25,2,FALSE))</f>
        <v>-</v>
      </c>
      <c r="E98" s="82"/>
      <c r="F98" s="82"/>
      <c r="G98" s="82"/>
      <c r="H98" s="82"/>
      <c r="I98" s="82"/>
      <c r="J98" s="82"/>
      <c r="K98" s="84"/>
      <c r="L98" s="84"/>
      <c r="M98" s="84"/>
      <c r="N98" s="84"/>
      <c r="O98" s="82"/>
      <c r="P98" s="82"/>
      <c r="Q98" s="89" t="str">
        <f>IF(AND(O98=Datos!$B$156,P98=Datos!$B$162),Datos!$D$167,IF(AND(O98=Datos!$B$156,P98=Datos!$B$163),Datos!$E$167,IF(AND(O98=Datos!$B$156,P98=Datos!$B$164),Datos!$F$167,IF(AND(O98=Datos!$B$156,P98=Datos!$B$165),Datos!$G$167,IF(AND(O98=Datos!$B$157,P98=Datos!$B$162),Datos!$D$168,IF(AND(O98=Datos!$B$157,P98=Datos!$B$163),Datos!$E$168,IF(AND(O98=Datos!$B$157,P98=Datos!$B$164),Datos!$F$168,IF(AND(O98=Datos!$B$157,P98=Datos!$B$165),Datos!$G$168,IF(AND(O98=Datos!$B$158,P98=Datos!$B$162),Datos!$D$169,IF(AND(O98=Datos!$B$158,P98=Datos!$B$163),Datos!$E$169,IF(AND(O98=Datos!$B$158,P98=Datos!$B$164),Datos!$F$169,IF(AND(O98=Datos!$B$158,P98=Datos!$B$165),Datos!$G$169,IF(AND(O98=Datos!$B$159,P98=Datos!$B$162),"N/A",IF(AND(O98=Datos!$B$159,P98=Datos!$B$163),"N/A",IF(AND(O98=Datos!$B$159,P98=Datos!$B$164),"N/A",IF(AND(O98=Datos!$B$159,P98=Datos!$B$165),"N/A","-"))))))))))))))))</f>
        <v>-</v>
      </c>
      <c r="R98" s="82"/>
      <c r="S98" s="89" t="str">
        <f>(IF(AND(Q98=Datos!$D$167,R98=Datos!$B$171),Datos!$D$176,IF(AND(Q98=Datos!$D$168,R98=Datos!$B$171),Datos!$D$176,IF(AND(Q98=Datos!$D$169,R98=Datos!$B$171),Datos!$F$176,IF(AND(Q98=Datos!$E$167,R98=Datos!$B$171),Datos!$D$176,IF(AND(Q98=Datos!$E$168,R98=Datos!$B$171),Datos!$E$176,IF(AND(Q98=Datos!$E$169,R98=Datos!$B$171),Datos!$F$176,IF(AND(Q98=Datos!$F$167,R98=Datos!$B$171),Datos!$E$176,IF(AND(Q98=Datos!$F$168,R98=Datos!$B$171),Datos!$E$176,IF(AND(Q98=Datos!$F$169,R98=Datos!$B$171),Datos!$G$176,IF(AND(Q98=Datos!$G$167,R98=Datos!$B$171),Datos!$E$176,IF(AND(Q98=Datos!$G$168,R98=Datos!$B$171),Datos!$F$176,IF(AND(Q98=Datos!$G$169,R98=Datos!$B$171),Datos!$G$176,IF(AND(Q98=Datos!$D$167,R98=Datos!$B$172),Datos!$D$178,IF(AND(Q98=Datos!$D$168,R98=Datos!$B$172),Datos!$D$178,IF(AND(Q98=Datos!$D$169,R98=Datos!$B$172),Datos!$F$178,IF(AND(Q98=Datos!$E$167,R98=Datos!$B$172),Datos!$D$178,IF(AND(Q98=Datos!$E$168,R98=Datos!$B$172),Datos!$E$178,IF(AND(Q98=Datos!$E$169,R98=Datos!$B$172),Datos!$F$178,IF(AND(Q98=Datos!$F$167,R98=Datos!$B$172),Datos!$E$178,IF(AND(Q98=Datos!$F$168,R98=Datos!$B$172),Datos!$E$178,IF(AND(Q98=Datos!$F$169,R98=Datos!$B$172),Datos!$G$178,IF(AND(Q98=Datos!$G$167,R98=Datos!$B$172),Datos!$E$178,IF(AND(Q98=Datos!$G$168,R98=Datos!$B$172),Datos!$F$178,IF(AND(Q98=Datos!$G$169,R98=Datos!$B$172),Datos!$G$179,IF(AND(Q98=Datos!$D$167,R98=Datos!$B$173),Datos!$D$180,IF(AND(Q98=Datos!$D$168,R98=Datos!$B$173),Datos!$D$180,IF(AND(Q98=Datos!$D$169,R98=Datos!$B$173),Datos!$F$180,IF(AND(Q98=Datos!$E$167,R98=Datos!$B$173),Datos!$D$180,IF(AND(Q98=Datos!$E$168,R98=Datos!$B$173),Datos!$E$180,IF(AND(Q98=Datos!$E$169,R98=Datos!$B$173),Datos!$F$180,IF(AND(Q98=Datos!$F$167,R98=Datos!$B$173),Datos!$E$180,IF(AND(Q98=Datos!$F$168,R98=Datos!$B$173),Datos!$E$180,IF(AND(Q98=Datos!$F$169,R98=Datos!$B$173),Datos!$G$180,IF(AND(Q98=Datos!$G$167,R98=Datos!$B$173),Datos!$E$180,IF(AND(Q98=Datos!$G$168,R98=Datos!$B$173),Datos!$F$180,IF(AND(Q98=Datos!$G$169,R98=Datos!$B$173),Datos!$G$180,IF(AND(Q98=Datos!$D$167,R98=Datos!$B$174),Datos!$D$182,IF(AND(Q98=Datos!$D$168,R98=Datos!$B$174),Datos!$D$182,IF(AND(Q98=Datos!$D$169,R98=Datos!$B$174),Datos!$F$182,IF(AND(Q98=Datos!$E$167,R98=Datos!$B$174),Datos!$D$182,IF(AND(Q98=Datos!$E$168,R98=Datos!$B$174),Datos!$E$182,IF(AND(Q98=Datos!$E$169,R98=Datos!$B$174),Datos!$F$182,IF(AND(Q98=Datos!$F$167,R98=Datos!$B$174),Datos!$E$182,IF(AND(Q98=Datos!$F$168,R98=Datos!$B$174),Datos!$E$182,IF(AND(Q98=Datos!$F$169,R98=Datos!$B$174),Datos!$G$182,IF(AND(Q98=Datos!$G$167,R98=Datos!$B$174),Datos!$E$183,IF(AND(Q98=Datos!$G$168,R98=Datos!$B$174),Datos!$F$182,IF(AND(Q98=Datos!$G$169,R98=Datos!$B$174),Datos!$G$183,IF(O98=Datos!$B$159,Datos!$G$183,"-"))))))))))))))))))))))))))))))))))))))))))))))))))</f>
        <v>-</v>
      </c>
      <c r="T98" s="89" t="str">
        <f t="shared" si="1"/>
        <v>-</v>
      </c>
      <c r="U98" s="84"/>
      <c r="V98" s="84"/>
      <c r="W98" s="84"/>
      <c r="X98" s="84"/>
      <c r="Y98" s="84"/>
      <c r="Z98" s="84"/>
      <c r="AA98" s="84"/>
      <c r="AB98" s="85"/>
    </row>
    <row r="99" spans="2:28" s="90" customFormat="1" ht="97.5" customHeight="1" thickBot="1" x14ac:dyDescent="0.3">
      <c r="B99" s="171"/>
      <c r="C99" s="172"/>
      <c r="D99" s="89" t="str">
        <f>IF(B99="","-",VLOOKUP(B99,Datos!$B$3:$C$25,2,FALSE))</f>
        <v>-</v>
      </c>
      <c r="E99" s="82"/>
      <c r="F99" s="82"/>
      <c r="G99" s="82"/>
      <c r="H99" s="82"/>
      <c r="I99" s="82"/>
      <c r="J99" s="82"/>
      <c r="K99" s="84"/>
      <c r="L99" s="84"/>
      <c r="M99" s="84"/>
      <c r="N99" s="84"/>
      <c r="O99" s="82"/>
      <c r="P99" s="82"/>
      <c r="Q99" s="89" t="str">
        <f>IF(AND(O99=Datos!$B$156,P99=Datos!$B$162),Datos!$D$167,IF(AND(O99=Datos!$B$156,P99=Datos!$B$163),Datos!$E$167,IF(AND(O99=Datos!$B$156,P99=Datos!$B$164),Datos!$F$167,IF(AND(O99=Datos!$B$156,P99=Datos!$B$165),Datos!$G$167,IF(AND(O99=Datos!$B$157,P99=Datos!$B$162),Datos!$D$168,IF(AND(O99=Datos!$B$157,P99=Datos!$B$163),Datos!$E$168,IF(AND(O99=Datos!$B$157,P99=Datos!$B$164),Datos!$F$168,IF(AND(O99=Datos!$B$157,P99=Datos!$B$165),Datos!$G$168,IF(AND(O99=Datos!$B$158,P99=Datos!$B$162),Datos!$D$169,IF(AND(O99=Datos!$B$158,P99=Datos!$B$163),Datos!$E$169,IF(AND(O99=Datos!$B$158,P99=Datos!$B$164),Datos!$F$169,IF(AND(O99=Datos!$B$158,P99=Datos!$B$165),Datos!$G$169,IF(AND(O99=Datos!$B$159,P99=Datos!$B$162),"N/A",IF(AND(O99=Datos!$B$159,P99=Datos!$B$163),"N/A",IF(AND(O99=Datos!$B$159,P99=Datos!$B$164),"N/A",IF(AND(O99=Datos!$B$159,P99=Datos!$B$165),"N/A","-"))))))))))))))))</f>
        <v>-</v>
      </c>
      <c r="R99" s="82"/>
      <c r="S99" s="89" t="str">
        <f>(IF(AND(Q99=Datos!$D$167,R99=Datos!$B$171),Datos!$D$176,IF(AND(Q99=Datos!$D$168,R99=Datos!$B$171),Datos!$D$176,IF(AND(Q99=Datos!$D$169,R99=Datos!$B$171),Datos!$F$176,IF(AND(Q99=Datos!$E$167,R99=Datos!$B$171),Datos!$D$176,IF(AND(Q99=Datos!$E$168,R99=Datos!$B$171),Datos!$E$176,IF(AND(Q99=Datos!$E$169,R99=Datos!$B$171),Datos!$F$176,IF(AND(Q99=Datos!$F$167,R99=Datos!$B$171),Datos!$E$176,IF(AND(Q99=Datos!$F$168,R99=Datos!$B$171),Datos!$E$176,IF(AND(Q99=Datos!$F$169,R99=Datos!$B$171),Datos!$G$176,IF(AND(Q99=Datos!$G$167,R99=Datos!$B$171),Datos!$E$176,IF(AND(Q99=Datos!$G$168,R99=Datos!$B$171),Datos!$F$176,IF(AND(Q99=Datos!$G$169,R99=Datos!$B$171),Datos!$G$176,IF(AND(Q99=Datos!$D$167,R99=Datos!$B$172),Datos!$D$178,IF(AND(Q99=Datos!$D$168,R99=Datos!$B$172),Datos!$D$178,IF(AND(Q99=Datos!$D$169,R99=Datos!$B$172),Datos!$F$178,IF(AND(Q99=Datos!$E$167,R99=Datos!$B$172),Datos!$D$178,IF(AND(Q99=Datos!$E$168,R99=Datos!$B$172),Datos!$E$178,IF(AND(Q99=Datos!$E$169,R99=Datos!$B$172),Datos!$F$178,IF(AND(Q99=Datos!$F$167,R99=Datos!$B$172),Datos!$E$178,IF(AND(Q99=Datos!$F$168,R99=Datos!$B$172),Datos!$E$178,IF(AND(Q99=Datos!$F$169,R99=Datos!$B$172),Datos!$G$178,IF(AND(Q99=Datos!$G$167,R99=Datos!$B$172),Datos!$E$178,IF(AND(Q99=Datos!$G$168,R99=Datos!$B$172),Datos!$F$178,IF(AND(Q99=Datos!$G$169,R99=Datos!$B$172),Datos!$G$179,IF(AND(Q99=Datos!$D$167,R99=Datos!$B$173),Datos!$D$180,IF(AND(Q99=Datos!$D$168,R99=Datos!$B$173),Datos!$D$180,IF(AND(Q99=Datos!$D$169,R99=Datos!$B$173),Datos!$F$180,IF(AND(Q99=Datos!$E$167,R99=Datos!$B$173),Datos!$D$180,IF(AND(Q99=Datos!$E$168,R99=Datos!$B$173),Datos!$E$180,IF(AND(Q99=Datos!$E$169,R99=Datos!$B$173),Datos!$F$180,IF(AND(Q99=Datos!$F$167,R99=Datos!$B$173),Datos!$E$180,IF(AND(Q99=Datos!$F$168,R99=Datos!$B$173),Datos!$E$180,IF(AND(Q99=Datos!$F$169,R99=Datos!$B$173),Datos!$G$180,IF(AND(Q99=Datos!$G$167,R99=Datos!$B$173),Datos!$E$180,IF(AND(Q99=Datos!$G$168,R99=Datos!$B$173),Datos!$F$180,IF(AND(Q99=Datos!$G$169,R99=Datos!$B$173),Datos!$G$180,IF(AND(Q99=Datos!$D$167,R99=Datos!$B$174),Datos!$D$182,IF(AND(Q99=Datos!$D$168,R99=Datos!$B$174),Datos!$D$182,IF(AND(Q99=Datos!$D$169,R99=Datos!$B$174),Datos!$F$182,IF(AND(Q99=Datos!$E$167,R99=Datos!$B$174),Datos!$D$182,IF(AND(Q99=Datos!$E$168,R99=Datos!$B$174),Datos!$E$182,IF(AND(Q99=Datos!$E$169,R99=Datos!$B$174),Datos!$F$182,IF(AND(Q99=Datos!$F$167,R99=Datos!$B$174),Datos!$E$182,IF(AND(Q99=Datos!$F$168,R99=Datos!$B$174),Datos!$E$182,IF(AND(Q99=Datos!$F$169,R99=Datos!$B$174),Datos!$G$182,IF(AND(Q99=Datos!$G$167,R99=Datos!$B$174),Datos!$E$183,IF(AND(Q99=Datos!$G$168,R99=Datos!$B$174),Datos!$F$182,IF(AND(Q99=Datos!$G$169,R99=Datos!$B$174),Datos!$G$183,IF(O99=Datos!$B$159,Datos!$G$183,"-"))))))))))))))))))))))))))))))))))))))))))))))))))</f>
        <v>-</v>
      </c>
      <c r="T99" s="89" t="str">
        <f t="shared" si="1"/>
        <v>-</v>
      </c>
      <c r="U99" s="84"/>
      <c r="V99" s="84"/>
      <c r="W99" s="84"/>
      <c r="X99" s="84"/>
      <c r="Y99" s="84"/>
      <c r="Z99" s="84"/>
      <c r="AA99" s="84"/>
      <c r="AB99" s="85"/>
    </row>
    <row r="100" spans="2:28" s="90" customFormat="1" ht="97.5" customHeight="1" thickBot="1" x14ac:dyDescent="0.3">
      <c r="B100" s="171"/>
      <c r="C100" s="172"/>
      <c r="D100" s="89" t="str">
        <f>IF(B100="","-",VLOOKUP(B100,Datos!$B$3:$C$25,2,FALSE))</f>
        <v>-</v>
      </c>
      <c r="E100" s="82"/>
      <c r="F100" s="82"/>
      <c r="G100" s="82"/>
      <c r="H100" s="82"/>
      <c r="I100" s="82"/>
      <c r="J100" s="82"/>
      <c r="K100" s="84"/>
      <c r="L100" s="84"/>
      <c r="M100" s="84"/>
      <c r="N100" s="84"/>
      <c r="O100" s="82"/>
      <c r="P100" s="82"/>
      <c r="Q100" s="89" t="str">
        <f>IF(AND(O100=Datos!$B$156,P100=Datos!$B$162),Datos!$D$167,IF(AND(O100=Datos!$B$156,P100=Datos!$B$163),Datos!$E$167,IF(AND(O100=Datos!$B$156,P100=Datos!$B$164),Datos!$F$167,IF(AND(O100=Datos!$B$156,P100=Datos!$B$165),Datos!$G$167,IF(AND(O100=Datos!$B$157,P100=Datos!$B$162),Datos!$D$168,IF(AND(O100=Datos!$B$157,P100=Datos!$B$163),Datos!$E$168,IF(AND(O100=Datos!$B$157,P100=Datos!$B$164),Datos!$F$168,IF(AND(O100=Datos!$B$157,P100=Datos!$B$165),Datos!$G$168,IF(AND(O100=Datos!$B$158,P100=Datos!$B$162),Datos!$D$169,IF(AND(O100=Datos!$B$158,P100=Datos!$B$163),Datos!$E$169,IF(AND(O100=Datos!$B$158,P100=Datos!$B$164),Datos!$F$169,IF(AND(O100=Datos!$B$158,P100=Datos!$B$165),Datos!$G$169,IF(AND(O100=Datos!$B$159,P100=Datos!$B$162),"N/A",IF(AND(O100=Datos!$B$159,P100=Datos!$B$163),"N/A",IF(AND(O100=Datos!$B$159,P100=Datos!$B$164),"N/A",IF(AND(O100=Datos!$B$159,P100=Datos!$B$165),"N/A","-"))))))))))))))))</f>
        <v>-</v>
      </c>
      <c r="R100" s="82"/>
      <c r="S100" s="89" t="str">
        <f>(IF(AND(Q100=Datos!$D$167,R100=Datos!$B$171),Datos!$D$176,IF(AND(Q100=Datos!$D$168,R100=Datos!$B$171),Datos!$D$176,IF(AND(Q100=Datos!$D$169,R100=Datos!$B$171),Datos!$F$176,IF(AND(Q100=Datos!$E$167,R100=Datos!$B$171),Datos!$D$176,IF(AND(Q100=Datos!$E$168,R100=Datos!$B$171),Datos!$E$176,IF(AND(Q100=Datos!$E$169,R100=Datos!$B$171),Datos!$F$176,IF(AND(Q100=Datos!$F$167,R100=Datos!$B$171),Datos!$E$176,IF(AND(Q100=Datos!$F$168,R100=Datos!$B$171),Datos!$E$176,IF(AND(Q100=Datos!$F$169,R100=Datos!$B$171),Datos!$G$176,IF(AND(Q100=Datos!$G$167,R100=Datos!$B$171),Datos!$E$176,IF(AND(Q100=Datos!$G$168,R100=Datos!$B$171),Datos!$F$176,IF(AND(Q100=Datos!$G$169,R100=Datos!$B$171),Datos!$G$176,IF(AND(Q100=Datos!$D$167,R100=Datos!$B$172),Datos!$D$178,IF(AND(Q100=Datos!$D$168,R100=Datos!$B$172),Datos!$D$178,IF(AND(Q100=Datos!$D$169,R100=Datos!$B$172),Datos!$F$178,IF(AND(Q100=Datos!$E$167,R100=Datos!$B$172),Datos!$D$178,IF(AND(Q100=Datos!$E$168,R100=Datos!$B$172),Datos!$E$178,IF(AND(Q100=Datos!$E$169,R100=Datos!$B$172),Datos!$F$178,IF(AND(Q100=Datos!$F$167,R100=Datos!$B$172),Datos!$E$178,IF(AND(Q100=Datos!$F$168,R100=Datos!$B$172),Datos!$E$178,IF(AND(Q100=Datos!$F$169,R100=Datos!$B$172),Datos!$G$178,IF(AND(Q100=Datos!$G$167,R100=Datos!$B$172),Datos!$E$178,IF(AND(Q100=Datos!$G$168,R100=Datos!$B$172),Datos!$F$178,IF(AND(Q100=Datos!$G$169,R100=Datos!$B$172),Datos!$G$179,IF(AND(Q100=Datos!$D$167,R100=Datos!$B$173),Datos!$D$180,IF(AND(Q100=Datos!$D$168,R100=Datos!$B$173),Datos!$D$180,IF(AND(Q100=Datos!$D$169,R100=Datos!$B$173),Datos!$F$180,IF(AND(Q100=Datos!$E$167,R100=Datos!$B$173),Datos!$D$180,IF(AND(Q100=Datos!$E$168,R100=Datos!$B$173),Datos!$E$180,IF(AND(Q100=Datos!$E$169,R100=Datos!$B$173),Datos!$F$180,IF(AND(Q100=Datos!$F$167,R100=Datos!$B$173),Datos!$E$180,IF(AND(Q100=Datos!$F$168,R100=Datos!$B$173),Datos!$E$180,IF(AND(Q100=Datos!$F$169,R100=Datos!$B$173),Datos!$G$180,IF(AND(Q100=Datos!$G$167,R100=Datos!$B$173),Datos!$E$180,IF(AND(Q100=Datos!$G$168,R100=Datos!$B$173),Datos!$F$180,IF(AND(Q100=Datos!$G$169,R100=Datos!$B$173),Datos!$G$180,IF(AND(Q100=Datos!$D$167,R100=Datos!$B$174),Datos!$D$182,IF(AND(Q100=Datos!$D$168,R100=Datos!$B$174),Datos!$D$182,IF(AND(Q100=Datos!$D$169,R100=Datos!$B$174),Datos!$F$182,IF(AND(Q100=Datos!$E$167,R100=Datos!$B$174),Datos!$D$182,IF(AND(Q100=Datos!$E$168,R100=Datos!$B$174),Datos!$E$182,IF(AND(Q100=Datos!$E$169,R100=Datos!$B$174),Datos!$F$182,IF(AND(Q100=Datos!$F$167,R100=Datos!$B$174),Datos!$E$182,IF(AND(Q100=Datos!$F$168,R100=Datos!$B$174),Datos!$E$182,IF(AND(Q100=Datos!$F$169,R100=Datos!$B$174),Datos!$G$182,IF(AND(Q100=Datos!$G$167,R100=Datos!$B$174),Datos!$E$183,IF(AND(Q100=Datos!$G$168,R100=Datos!$B$174),Datos!$F$182,IF(AND(Q100=Datos!$G$169,R100=Datos!$B$174),Datos!$G$183,IF(O100=Datos!$B$159,Datos!$G$183,"-"))))))))))))))))))))))))))))))))))))))))))))))))))</f>
        <v>-</v>
      </c>
      <c r="T100" s="89" t="str">
        <f t="shared" si="1"/>
        <v>-</v>
      </c>
      <c r="U100" s="84"/>
      <c r="V100" s="84"/>
      <c r="W100" s="84"/>
      <c r="X100" s="84"/>
      <c r="Y100" s="84"/>
      <c r="Z100" s="84"/>
      <c r="AA100" s="84"/>
      <c r="AB100" s="85"/>
    </row>
    <row r="101" spans="2:28" s="90" customFormat="1" ht="97.5" customHeight="1" thickBot="1" x14ac:dyDescent="0.3">
      <c r="B101" s="171"/>
      <c r="C101" s="172"/>
      <c r="D101" s="89" t="str">
        <f>IF(B101="","-",VLOOKUP(B101,Datos!$B$3:$C$25,2,FALSE))</f>
        <v>-</v>
      </c>
      <c r="E101" s="82"/>
      <c r="F101" s="82"/>
      <c r="G101" s="82"/>
      <c r="H101" s="82"/>
      <c r="I101" s="82"/>
      <c r="J101" s="82"/>
      <c r="K101" s="84"/>
      <c r="L101" s="84"/>
      <c r="M101" s="84"/>
      <c r="N101" s="84"/>
      <c r="O101" s="82"/>
      <c r="P101" s="82"/>
      <c r="Q101" s="89" t="str">
        <f>IF(AND(O101=Datos!$B$156,P101=Datos!$B$162),Datos!$D$167,IF(AND(O101=Datos!$B$156,P101=Datos!$B$163),Datos!$E$167,IF(AND(O101=Datos!$B$156,P101=Datos!$B$164),Datos!$F$167,IF(AND(O101=Datos!$B$156,P101=Datos!$B$165),Datos!$G$167,IF(AND(O101=Datos!$B$157,P101=Datos!$B$162),Datos!$D$168,IF(AND(O101=Datos!$B$157,P101=Datos!$B$163),Datos!$E$168,IF(AND(O101=Datos!$B$157,P101=Datos!$B$164),Datos!$F$168,IF(AND(O101=Datos!$B$157,P101=Datos!$B$165),Datos!$G$168,IF(AND(O101=Datos!$B$158,P101=Datos!$B$162),Datos!$D$169,IF(AND(O101=Datos!$B$158,P101=Datos!$B$163),Datos!$E$169,IF(AND(O101=Datos!$B$158,P101=Datos!$B$164),Datos!$F$169,IF(AND(O101=Datos!$B$158,P101=Datos!$B$165),Datos!$G$169,IF(AND(O101=Datos!$B$159,P101=Datos!$B$162),"N/A",IF(AND(O101=Datos!$B$159,P101=Datos!$B$163),"N/A",IF(AND(O101=Datos!$B$159,P101=Datos!$B$164),"N/A",IF(AND(O101=Datos!$B$159,P101=Datos!$B$165),"N/A","-"))))))))))))))))</f>
        <v>-</v>
      </c>
      <c r="R101" s="82"/>
      <c r="S101" s="89" t="str">
        <f>(IF(AND(Q101=Datos!$D$167,R101=Datos!$B$171),Datos!$D$176,IF(AND(Q101=Datos!$D$168,R101=Datos!$B$171),Datos!$D$176,IF(AND(Q101=Datos!$D$169,R101=Datos!$B$171),Datos!$F$176,IF(AND(Q101=Datos!$E$167,R101=Datos!$B$171),Datos!$D$176,IF(AND(Q101=Datos!$E$168,R101=Datos!$B$171),Datos!$E$176,IF(AND(Q101=Datos!$E$169,R101=Datos!$B$171),Datos!$F$176,IF(AND(Q101=Datos!$F$167,R101=Datos!$B$171),Datos!$E$176,IF(AND(Q101=Datos!$F$168,R101=Datos!$B$171),Datos!$E$176,IF(AND(Q101=Datos!$F$169,R101=Datos!$B$171),Datos!$G$176,IF(AND(Q101=Datos!$G$167,R101=Datos!$B$171),Datos!$E$176,IF(AND(Q101=Datos!$G$168,R101=Datos!$B$171),Datos!$F$176,IF(AND(Q101=Datos!$G$169,R101=Datos!$B$171),Datos!$G$176,IF(AND(Q101=Datos!$D$167,R101=Datos!$B$172),Datos!$D$178,IF(AND(Q101=Datos!$D$168,R101=Datos!$B$172),Datos!$D$178,IF(AND(Q101=Datos!$D$169,R101=Datos!$B$172),Datos!$F$178,IF(AND(Q101=Datos!$E$167,R101=Datos!$B$172),Datos!$D$178,IF(AND(Q101=Datos!$E$168,R101=Datos!$B$172),Datos!$E$178,IF(AND(Q101=Datos!$E$169,R101=Datos!$B$172),Datos!$F$178,IF(AND(Q101=Datos!$F$167,R101=Datos!$B$172),Datos!$E$178,IF(AND(Q101=Datos!$F$168,R101=Datos!$B$172),Datos!$E$178,IF(AND(Q101=Datos!$F$169,R101=Datos!$B$172),Datos!$G$178,IF(AND(Q101=Datos!$G$167,R101=Datos!$B$172),Datos!$E$178,IF(AND(Q101=Datos!$G$168,R101=Datos!$B$172),Datos!$F$178,IF(AND(Q101=Datos!$G$169,R101=Datos!$B$172),Datos!$G$179,IF(AND(Q101=Datos!$D$167,R101=Datos!$B$173),Datos!$D$180,IF(AND(Q101=Datos!$D$168,R101=Datos!$B$173),Datos!$D$180,IF(AND(Q101=Datos!$D$169,R101=Datos!$B$173),Datos!$F$180,IF(AND(Q101=Datos!$E$167,R101=Datos!$B$173),Datos!$D$180,IF(AND(Q101=Datos!$E$168,R101=Datos!$B$173),Datos!$E$180,IF(AND(Q101=Datos!$E$169,R101=Datos!$B$173),Datos!$F$180,IF(AND(Q101=Datos!$F$167,R101=Datos!$B$173),Datos!$E$180,IF(AND(Q101=Datos!$F$168,R101=Datos!$B$173),Datos!$E$180,IF(AND(Q101=Datos!$F$169,R101=Datos!$B$173),Datos!$G$180,IF(AND(Q101=Datos!$G$167,R101=Datos!$B$173),Datos!$E$180,IF(AND(Q101=Datos!$G$168,R101=Datos!$B$173),Datos!$F$180,IF(AND(Q101=Datos!$G$169,R101=Datos!$B$173),Datos!$G$180,IF(AND(Q101=Datos!$D$167,R101=Datos!$B$174),Datos!$D$182,IF(AND(Q101=Datos!$D$168,R101=Datos!$B$174),Datos!$D$182,IF(AND(Q101=Datos!$D$169,R101=Datos!$B$174),Datos!$F$182,IF(AND(Q101=Datos!$E$167,R101=Datos!$B$174),Datos!$D$182,IF(AND(Q101=Datos!$E$168,R101=Datos!$B$174),Datos!$E$182,IF(AND(Q101=Datos!$E$169,R101=Datos!$B$174),Datos!$F$182,IF(AND(Q101=Datos!$F$167,R101=Datos!$B$174),Datos!$E$182,IF(AND(Q101=Datos!$F$168,R101=Datos!$B$174),Datos!$E$182,IF(AND(Q101=Datos!$F$169,R101=Datos!$B$174),Datos!$G$182,IF(AND(Q101=Datos!$G$167,R101=Datos!$B$174),Datos!$E$183,IF(AND(Q101=Datos!$G$168,R101=Datos!$B$174),Datos!$F$182,IF(AND(Q101=Datos!$G$169,R101=Datos!$B$174),Datos!$G$183,IF(O101=Datos!$B$159,Datos!$G$183,"-"))))))))))))))))))))))))))))))))))))))))))))))))))</f>
        <v>-</v>
      </c>
      <c r="T101" s="89" t="str">
        <f t="shared" si="1"/>
        <v>-</v>
      </c>
      <c r="U101" s="84"/>
      <c r="V101" s="84"/>
      <c r="W101" s="84"/>
      <c r="X101" s="84"/>
      <c r="Y101" s="84"/>
      <c r="Z101" s="84"/>
      <c r="AA101" s="84"/>
      <c r="AB101" s="85"/>
    </row>
    <row r="102" spans="2:28" s="90" customFormat="1" ht="97.5" customHeight="1" thickBot="1" x14ac:dyDescent="0.3">
      <c r="B102" s="171"/>
      <c r="C102" s="172"/>
      <c r="D102" s="89" t="str">
        <f>IF(B102="","-",VLOOKUP(B102,Datos!$B$3:$C$25,2,FALSE))</f>
        <v>-</v>
      </c>
      <c r="E102" s="82"/>
      <c r="F102" s="82"/>
      <c r="G102" s="82"/>
      <c r="H102" s="82"/>
      <c r="I102" s="82"/>
      <c r="J102" s="82"/>
      <c r="K102" s="84"/>
      <c r="L102" s="84"/>
      <c r="M102" s="84"/>
      <c r="N102" s="84"/>
      <c r="O102" s="82"/>
      <c r="P102" s="82"/>
      <c r="Q102" s="89" t="str">
        <f>IF(AND(O102=Datos!$B$156,P102=Datos!$B$162),Datos!$D$167,IF(AND(O102=Datos!$B$156,P102=Datos!$B$163),Datos!$E$167,IF(AND(O102=Datos!$B$156,P102=Datos!$B$164),Datos!$F$167,IF(AND(O102=Datos!$B$156,P102=Datos!$B$165),Datos!$G$167,IF(AND(O102=Datos!$B$157,P102=Datos!$B$162),Datos!$D$168,IF(AND(O102=Datos!$B$157,P102=Datos!$B$163),Datos!$E$168,IF(AND(O102=Datos!$B$157,P102=Datos!$B$164),Datos!$F$168,IF(AND(O102=Datos!$B$157,P102=Datos!$B$165),Datos!$G$168,IF(AND(O102=Datos!$B$158,P102=Datos!$B$162),Datos!$D$169,IF(AND(O102=Datos!$B$158,P102=Datos!$B$163),Datos!$E$169,IF(AND(O102=Datos!$B$158,P102=Datos!$B$164),Datos!$F$169,IF(AND(O102=Datos!$B$158,P102=Datos!$B$165),Datos!$G$169,IF(AND(O102=Datos!$B$159,P102=Datos!$B$162),"N/A",IF(AND(O102=Datos!$B$159,P102=Datos!$B$163),"N/A",IF(AND(O102=Datos!$B$159,P102=Datos!$B$164),"N/A",IF(AND(O102=Datos!$B$159,P102=Datos!$B$165),"N/A","-"))))))))))))))))</f>
        <v>-</v>
      </c>
      <c r="R102" s="82"/>
      <c r="S102" s="89" t="str">
        <f>(IF(AND(Q102=Datos!$D$167,R102=Datos!$B$171),Datos!$D$176,IF(AND(Q102=Datos!$D$168,R102=Datos!$B$171),Datos!$D$176,IF(AND(Q102=Datos!$D$169,R102=Datos!$B$171),Datos!$F$176,IF(AND(Q102=Datos!$E$167,R102=Datos!$B$171),Datos!$D$176,IF(AND(Q102=Datos!$E$168,R102=Datos!$B$171),Datos!$E$176,IF(AND(Q102=Datos!$E$169,R102=Datos!$B$171),Datos!$F$176,IF(AND(Q102=Datos!$F$167,R102=Datos!$B$171),Datos!$E$176,IF(AND(Q102=Datos!$F$168,R102=Datos!$B$171),Datos!$E$176,IF(AND(Q102=Datos!$F$169,R102=Datos!$B$171),Datos!$G$176,IF(AND(Q102=Datos!$G$167,R102=Datos!$B$171),Datos!$E$176,IF(AND(Q102=Datos!$G$168,R102=Datos!$B$171),Datos!$F$176,IF(AND(Q102=Datos!$G$169,R102=Datos!$B$171),Datos!$G$176,IF(AND(Q102=Datos!$D$167,R102=Datos!$B$172),Datos!$D$178,IF(AND(Q102=Datos!$D$168,R102=Datos!$B$172),Datos!$D$178,IF(AND(Q102=Datos!$D$169,R102=Datos!$B$172),Datos!$F$178,IF(AND(Q102=Datos!$E$167,R102=Datos!$B$172),Datos!$D$178,IF(AND(Q102=Datos!$E$168,R102=Datos!$B$172),Datos!$E$178,IF(AND(Q102=Datos!$E$169,R102=Datos!$B$172),Datos!$F$178,IF(AND(Q102=Datos!$F$167,R102=Datos!$B$172),Datos!$E$178,IF(AND(Q102=Datos!$F$168,R102=Datos!$B$172),Datos!$E$178,IF(AND(Q102=Datos!$F$169,R102=Datos!$B$172),Datos!$G$178,IF(AND(Q102=Datos!$G$167,R102=Datos!$B$172),Datos!$E$178,IF(AND(Q102=Datos!$G$168,R102=Datos!$B$172),Datos!$F$178,IF(AND(Q102=Datos!$G$169,R102=Datos!$B$172),Datos!$G$179,IF(AND(Q102=Datos!$D$167,R102=Datos!$B$173),Datos!$D$180,IF(AND(Q102=Datos!$D$168,R102=Datos!$B$173),Datos!$D$180,IF(AND(Q102=Datos!$D$169,R102=Datos!$B$173),Datos!$F$180,IF(AND(Q102=Datos!$E$167,R102=Datos!$B$173),Datos!$D$180,IF(AND(Q102=Datos!$E$168,R102=Datos!$B$173),Datos!$E$180,IF(AND(Q102=Datos!$E$169,R102=Datos!$B$173),Datos!$F$180,IF(AND(Q102=Datos!$F$167,R102=Datos!$B$173),Datos!$E$180,IF(AND(Q102=Datos!$F$168,R102=Datos!$B$173),Datos!$E$180,IF(AND(Q102=Datos!$F$169,R102=Datos!$B$173),Datos!$G$180,IF(AND(Q102=Datos!$G$167,R102=Datos!$B$173),Datos!$E$180,IF(AND(Q102=Datos!$G$168,R102=Datos!$B$173),Datos!$F$180,IF(AND(Q102=Datos!$G$169,R102=Datos!$B$173),Datos!$G$180,IF(AND(Q102=Datos!$D$167,R102=Datos!$B$174),Datos!$D$182,IF(AND(Q102=Datos!$D$168,R102=Datos!$B$174),Datos!$D$182,IF(AND(Q102=Datos!$D$169,R102=Datos!$B$174),Datos!$F$182,IF(AND(Q102=Datos!$E$167,R102=Datos!$B$174),Datos!$D$182,IF(AND(Q102=Datos!$E$168,R102=Datos!$B$174),Datos!$E$182,IF(AND(Q102=Datos!$E$169,R102=Datos!$B$174),Datos!$F$182,IF(AND(Q102=Datos!$F$167,R102=Datos!$B$174),Datos!$E$182,IF(AND(Q102=Datos!$F$168,R102=Datos!$B$174),Datos!$E$182,IF(AND(Q102=Datos!$F$169,R102=Datos!$B$174),Datos!$G$182,IF(AND(Q102=Datos!$G$167,R102=Datos!$B$174),Datos!$E$183,IF(AND(Q102=Datos!$G$168,R102=Datos!$B$174),Datos!$F$182,IF(AND(Q102=Datos!$G$169,R102=Datos!$B$174),Datos!$G$183,IF(O102=Datos!$B$159,Datos!$G$183,"-"))))))))))))))))))))))))))))))))))))))))))))))))))</f>
        <v>-</v>
      </c>
      <c r="T102" s="89" t="str">
        <f t="shared" si="1"/>
        <v>-</v>
      </c>
      <c r="U102" s="84"/>
      <c r="V102" s="84"/>
      <c r="W102" s="84"/>
      <c r="X102" s="84"/>
      <c r="Y102" s="84"/>
      <c r="Z102" s="84"/>
      <c r="AA102" s="84"/>
      <c r="AB102" s="85"/>
    </row>
    <row r="103" spans="2:28" s="90" customFormat="1" ht="97.5" customHeight="1" thickBot="1" x14ac:dyDescent="0.3">
      <c r="B103" s="171"/>
      <c r="C103" s="172"/>
      <c r="D103" s="89" t="str">
        <f>IF(B103="","-",VLOOKUP(B103,Datos!$B$3:$C$25,2,FALSE))</f>
        <v>-</v>
      </c>
      <c r="E103" s="82"/>
      <c r="F103" s="82"/>
      <c r="G103" s="82"/>
      <c r="H103" s="82"/>
      <c r="I103" s="82"/>
      <c r="J103" s="82"/>
      <c r="K103" s="84"/>
      <c r="L103" s="84"/>
      <c r="M103" s="84"/>
      <c r="N103" s="84"/>
      <c r="O103" s="82"/>
      <c r="P103" s="82"/>
      <c r="Q103" s="89" t="str">
        <f>IF(AND(O103=Datos!$B$156,P103=Datos!$B$162),Datos!$D$167,IF(AND(O103=Datos!$B$156,P103=Datos!$B$163),Datos!$E$167,IF(AND(O103=Datos!$B$156,P103=Datos!$B$164),Datos!$F$167,IF(AND(O103=Datos!$B$156,P103=Datos!$B$165),Datos!$G$167,IF(AND(O103=Datos!$B$157,P103=Datos!$B$162),Datos!$D$168,IF(AND(O103=Datos!$B$157,P103=Datos!$B$163),Datos!$E$168,IF(AND(O103=Datos!$B$157,P103=Datos!$B$164),Datos!$F$168,IF(AND(O103=Datos!$B$157,P103=Datos!$B$165),Datos!$G$168,IF(AND(O103=Datos!$B$158,P103=Datos!$B$162),Datos!$D$169,IF(AND(O103=Datos!$B$158,P103=Datos!$B$163),Datos!$E$169,IF(AND(O103=Datos!$B$158,P103=Datos!$B$164),Datos!$F$169,IF(AND(O103=Datos!$B$158,P103=Datos!$B$165),Datos!$G$169,IF(AND(O103=Datos!$B$159,P103=Datos!$B$162),"N/A",IF(AND(O103=Datos!$B$159,P103=Datos!$B$163),"N/A",IF(AND(O103=Datos!$B$159,P103=Datos!$B$164),"N/A",IF(AND(O103=Datos!$B$159,P103=Datos!$B$165),"N/A","-"))))))))))))))))</f>
        <v>-</v>
      </c>
      <c r="R103" s="82"/>
      <c r="S103" s="89" t="str">
        <f>(IF(AND(Q103=Datos!$D$167,R103=Datos!$B$171),Datos!$D$176,IF(AND(Q103=Datos!$D$168,R103=Datos!$B$171),Datos!$D$176,IF(AND(Q103=Datos!$D$169,R103=Datos!$B$171),Datos!$F$176,IF(AND(Q103=Datos!$E$167,R103=Datos!$B$171),Datos!$D$176,IF(AND(Q103=Datos!$E$168,R103=Datos!$B$171),Datos!$E$176,IF(AND(Q103=Datos!$E$169,R103=Datos!$B$171),Datos!$F$176,IF(AND(Q103=Datos!$F$167,R103=Datos!$B$171),Datos!$E$176,IF(AND(Q103=Datos!$F$168,R103=Datos!$B$171),Datos!$E$176,IF(AND(Q103=Datos!$F$169,R103=Datos!$B$171),Datos!$G$176,IF(AND(Q103=Datos!$G$167,R103=Datos!$B$171),Datos!$E$176,IF(AND(Q103=Datos!$G$168,R103=Datos!$B$171),Datos!$F$176,IF(AND(Q103=Datos!$G$169,R103=Datos!$B$171),Datos!$G$176,IF(AND(Q103=Datos!$D$167,R103=Datos!$B$172),Datos!$D$178,IF(AND(Q103=Datos!$D$168,R103=Datos!$B$172),Datos!$D$178,IF(AND(Q103=Datos!$D$169,R103=Datos!$B$172),Datos!$F$178,IF(AND(Q103=Datos!$E$167,R103=Datos!$B$172),Datos!$D$178,IF(AND(Q103=Datos!$E$168,R103=Datos!$B$172),Datos!$E$178,IF(AND(Q103=Datos!$E$169,R103=Datos!$B$172),Datos!$F$178,IF(AND(Q103=Datos!$F$167,R103=Datos!$B$172),Datos!$E$178,IF(AND(Q103=Datos!$F$168,R103=Datos!$B$172),Datos!$E$178,IF(AND(Q103=Datos!$F$169,R103=Datos!$B$172),Datos!$G$178,IF(AND(Q103=Datos!$G$167,R103=Datos!$B$172),Datos!$E$178,IF(AND(Q103=Datos!$G$168,R103=Datos!$B$172),Datos!$F$178,IF(AND(Q103=Datos!$G$169,R103=Datos!$B$172),Datos!$G$179,IF(AND(Q103=Datos!$D$167,R103=Datos!$B$173),Datos!$D$180,IF(AND(Q103=Datos!$D$168,R103=Datos!$B$173),Datos!$D$180,IF(AND(Q103=Datos!$D$169,R103=Datos!$B$173),Datos!$F$180,IF(AND(Q103=Datos!$E$167,R103=Datos!$B$173),Datos!$D$180,IF(AND(Q103=Datos!$E$168,R103=Datos!$B$173),Datos!$E$180,IF(AND(Q103=Datos!$E$169,R103=Datos!$B$173),Datos!$F$180,IF(AND(Q103=Datos!$F$167,R103=Datos!$B$173),Datos!$E$180,IF(AND(Q103=Datos!$F$168,R103=Datos!$B$173),Datos!$E$180,IF(AND(Q103=Datos!$F$169,R103=Datos!$B$173),Datos!$G$180,IF(AND(Q103=Datos!$G$167,R103=Datos!$B$173),Datos!$E$180,IF(AND(Q103=Datos!$G$168,R103=Datos!$B$173),Datos!$F$180,IF(AND(Q103=Datos!$G$169,R103=Datos!$B$173),Datos!$G$180,IF(AND(Q103=Datos!$D$167,R103=Datos!$B$174),Datos!$D$182,IF(AND(Q103=Datos!$D$168,R103=Datos!$B$174),Datos!$D$182,IF(AND(Q103=Datos!$D$169,R103=Datos!$B$174),Datos!$F$182,IF(AND(Q103=Datos!$E$167,R103=Datos!$B$174),Datos!$D$182,IF(AND(Q103=Datos!$E$168,R103=Datos!$B$174),Datos!$E$182,IF(AND(Q103=Datos!$E$169,R103=Datos!$B$174),Datos!$F$182,IF(AND(Q103=Datos!$F$167,R103=Datos!$B$174),Datos!$E$182,IF(AND(Q103=Datos!$F$168,R103=Datos!$B$174),Datos!$E$182,IF(AND(Q103=Datos!$F$169,R103=Datos!$B$174),Datos!$G$182,IF(AND(Q103=Datos!$G$167,R103=Datos!$B$174),Datos!$E$183,IF(AND(Q103=Datos!$G$168,R103=Datos!$B$174),Datos!$F$182,IF(AND(Q103=Datos!$G$169,R103=Datos!$B$174),Datos!$G$183,IF(O103=Datos!$B$159,Datos!$G$183,"-"))))))))))))))))))))))))))))))))))))))))))))))))))</f>
        <v>-</v>
      </c>
      <c r="T103" s="89" t="str">
        <f t="shared" si="1"/>
        <v>-</v>
      </c>
      <c r="U103" s="84"/>
      <c r="V103" s="84"/>
      <c r="W103" s="84"/>
      <c r="X103" s="84"/>
      <c r="Y103" s="84"/>
      <c r="Z103" s="84"/>
      <c r="AA103" s="84"/>
      <c r="AB103" s="85"/>
    </row>
    <row r="104" spans="2:28" s="90" customFormat="1" ht="97.5" customHeight="1" thickBot="1" x14ac:dyDescent="0.3">
      <c r="B104" s="171"/>
      <c r="C104" s="172"/>
      <c r="D104" s="89" t="str">
        <f>IF(B104="","-",VLOOKUP(B104,Datos!$B$3:$C$25,2,FALSE))</f>
        <v>-</v>
      </c>
      <c r="E104" s="82"/>
      <c r="F104" s="82"/>
      <c r="G104" s="82"/>
      <c r="H104" s="82"/>
      <c r="I104" s="82"/>
      <c r="J104" s="82"/>
      <c r="K104" s="84"/>
      <c r="L104" s="84"/>
      <c r="M104" s="84"/>
      <c r="N104" s="84"/>
      <c r="O104" s="82"/>
      <c r="P104" s="82"/>
      <c r="Q104" s="89" t="str">
        <f>IF(AND(O104=Datos!$B$156,P104=Datos!$B$162),Datos!$D$167,IF(AND(O104=Datos!$B$156,P104=Datos!$B$163),Datos!$E$167,IF(AND(O104=Datos!$B$156,P104=Datos!$B$164),Datos!$F$167,IF(AND(O104=Datos!$B$156,P104=Datos!$B$165),Datos!$G$167,IF(AND(O104=Datos!$B$157,P104=Datos!$B$162),Datos!$D$168,IF(AND(O104=Datos!$B$157,P104=Datos!$B$163),Datos!$E$168,IF(AND(O104=Datos!$B$157,P104=Datos!$B$164),Datos!$F$168,IF(AND(O104=Datos!$B$157,P104=Datos!$B$165),Datos!$G$168,IF(AND(O104=Datos!$B$158,P104=Datos!$B$162),Datos!$D$169,IF(AND(O104=Datos!$B$158,P104=Datos!$B$163),Datos!$E$169,IF(AND(O104=Datos!$B$158,P104=Datos!$B$164),Datos!$F$169,IF(AND(O104=Datos!$B$158,P104=Datos!$B$165),Datos!$G$169,IF(AND(O104=Datos!$B$159,P104=Datos!$B$162),"N/A",IF(AND(O104=Datos!$B$159,P104=Datos!$B$163),"N/A",IF(AND(O104=Datos!$B$159,P104=Datos!$B$164),"N/A",IF(AND(O104=Datos!$B$159,P104=Datos!$B$165),"N/A","-"))))))))))))))))</f>
        <v>-</v>
      </c>
      <c r="R104" s="82"/>
      <c r="S104" s="89" t="str">
        <f>(IF(AND(Q104=Datos!$D$167,R104=Datos!$B$171),Datos!$D$176,IF(AND(Q104=Datos!$D$168,R104=Datos!$B$171),Datos!$D$176,IF(AND(Q104=Datos!$D$169,R104=Datos!$B$171),Datos!$F$176,IF(AND(Q104=Datos!$E$167,R104=Datos!$B$171),Datos!$D$176,IF(AND(Q104=Datos!$E$168,R104=Datos!$B$171),Datos!$E$176,IF(AND(Q104=Datos!$E$169,R104=Datos!$B$171),Datos!$F$176,IF(AND(Q104=Datos!$F$167,R104=Datos!$B$171),Datos!$E$176,IF(AND(Q104=Datos!$F$168,R104=Datos!$B$171),Datos!$E$176,IF(AND(Q104=Datos!$F$169,R104=Datos!$B$171),Datos!$G$176,IF(AND(Q104=Datos!$G$167,R104=Datos!$B$171),Datos!$E$176,IF(AND(Q104=Datos!$G$168,R104=Datos!$B$171),Datos!$F$176,IF(AND(Q104=Datos!$G$169,R104=Datos!$B$171),Datos!$G$176,IF(AND(Q104=Datos!$D$167,R104=Datos!$B$172),Datos!$D$178,IF(AND(Q104=Datos!$D$168,R104=Datos!$B$172),Datos!$D$178,IF(AND(Q104=Datos!$D$169,R104=Datos!$B$172),Datos!$F$178,IF(AND(Q104=Datos!$E$167,R104=Datos!$B$172),Datos!$D$178,IF(AND(Q104=Datos!$E$168,R104=Datos!$B$172),Datos!$E$178,IF(AND(Q104=Datos!$E$169,R104=Datos!$B$172),Datos!$F$178,IF(AND(Q104=Datos!$F$167,R104=Datos!$B$172),Datos!$E$178,IF(AND(Q104=Datos!$F$168,R104=Datos!$B$172),Datos!$E$178,IF(AND(Q104=Datos!$F$169,R104=Datos!$B$172),Datos!$G$178,IF(AND(Q104=Datos!$G$167,R104=Datos!$B$172),Datos!$E$178,IF(AND(Q104=Datos!$G$168,R104=Datos!$B$172),Datos!$F$178,IF(AND(Q104=Datos!$G$169,R104=Datos!$B$172),Datos!$G$179,IF(AND(Q104=Datos!$D$167,R104=Datos!$B$173),Datos!$D$180,IF(AND(Q104=Datos!$D$168,R104=Datos!$B$173),Datos!$D$180,IF(AND(Q104=Datos!$D$169,R104=Datos!$B$173),Datos!$F$180,IF(AND(Q104=Datos!$E$167,R104=Datos!$B$173),Datos!$D$180,IF(AND(Q104=Datos!$E$168,R104=Datos!$B$173),Datos!$E$180,IF(AND(Q104=Datos!$E$169,R104=Datos!$B$173),Datos!$F$180,IF(AND(Q104=Datos!$F$167,R104=Datos!$B$173),Datos!$E$180,IF(AND(Q104=Datos!$F$168,R104=Datos!$B$173),Datos!$E$180,IF(AND(Q104=Datos!$F$169,R104=Datos!$B$173),Datos!$G$180,IF(AND(Q104=Datos!$G$167,R104=Datos!$B$173),Datos!$E$180,IF(AND(Q104=Datos!$G$168,R104=Datos!$B$173),Datos!$F$180,IF(AND(Q104=Datos!$G$169,R104=Datos!$B$173),Datos!$G$180,IF(AND(Q104=Datos!$D$167,R104=Datos!$B$174),Datos!$D$182,IF(AND(Q104=Datos!$D$168,R104=Datos!$B$174),Datos!$D$182,IF(AND(Q104=Datos!$D$169,R104=Datos!$B$174),Datos!$F$182,IF(AND(Q104=Datos!$E$167,R104=Datos!$B$174),Datos!$D$182,IF(AND(Q104=Datos!$E$168,R104=Datos!$B$174),Datos!$E$182,IF(AND(Q104=Datos!$E$169,R104=Datos!$B$174),Datos!$F$182,IF(AND(Q104=Datos!$F$167,R104=Datos!$B$174),Datos!$E$182,IF(AND(Q104=Datos!$F$168,R104=Datos!$B$174),Datos!$E$182,IF(AND(Q104=Datos!$F$169,R104=Datos!$B$174),Datos!$G$182,IF(AND(Q104=Datos!$G$167,R104=Datos!$B$174),Datos!$E$183,IF(AND(Q104=Datos!$G$168,R104=Datos!$B$174),Datos!$F$182,IF(AND(Q104=Datos!$G$169,R104=Datos!$B$174),Datos!$G$183,IF(O104=Datos!$B$159,Datos!$G$183,"-"))))))))))))))))))))))))))))))))))))))))))))))))))</f>
        <v>-</v>
      </c>
      <c r="T104" s="89" t="str">
        <f t="shared" si="1"/>
        <v>-</v>
      </c>
      <c r="U104" s="84"/>
      <c r="V104" s="84"/>
      <c r="W104" s="84"/>
      <c r="X104" s="84"/>
      <c r="Y104" s="84"/>
      <c r="Z104" s="84"/>
      <c r="AA104" s="84"/>
      <c r="AB104" s="85"/>
    </row>
    <row r="105" spans="2:28" s="90" customFormat="1" ht="97.5" customHeight="1" thickBot="1" x14ac:dyDescent="0.3">
      <c r="B105" s="171"/>
      <c r="C105" s="172"/>
      <c r="D105" s="89" t="str">
        <f>IF(B105="","-",VLOOKUP(B105,Datos!$B$3:$C$25,2,FALSE))</f>
        <v>-</v>
      </c>
      <c r="E105" s="82"/>
      <c r="F105" s="82"/>
      <c r="G105" s="82"/>
      <c r="H105" s="82"/>
      <c r="I105" s="82"/>
      <c r="J105" s="82"/>
      <c r="K105" s="84"/>
      <c r="L105" s="84"/>
      <c r="M105" s="84"/>
      <c r="N105" s="84"/>
      <c r="O105" s="82"/>
      <c r="P105" s="82"/>
      <c r="Q105" s="89" t="str">
        <f>IF(AND(O105=Datos!$B$156,P105=Datos!$B$162),Datos!$D$167,IF(AND(O105=Datos!$B$156,P105=Datos!$B$163),Datos!$E$167,IF(AND(O105=Datos!$B$156,P105=Datos!$B$164),Datos!$F$167,IF(AND(O105=Datos!$B$156,P105=Datos!$B$165),Datos!$G$167,IF(AND(O105=Datos!$B$157,P105=Datos!$B$162),Datos!$D$168,IF(AND(O105=Datos!$B$157,P105=Datos!$B$163),Datos!$E$168,IF(AND(O105=Datos!$B$157,P105=Datos!$B$164),Datos!$F$168,IF(AND(O105=Datos!$B$157,P105=Datos!$B$165),Datos!$G$168,IF(AND(O105=Datos!$B$158,P105=Datos!$B$162),Datos!$D$169,IF(AND(O105=Datos!$B$158,P105=Datos!$B$163),Datos!$E$169,IF(AND(O105=Datos!$B$158,P105=Datos!$B$164),Datos!$F$169,IF(AND(O105=Datos!$B$158,P105=Datos!$B$165),Datos!$G$169,IF(AND(O105=Datos!$B$159,P105=Datos!$B$162),"N/A",IF(AND(O105=Datos!$B$159,P105=Datos!$B$163),"N/A",IF(AND(O105=Datos!$B$159,P105=Datos!$B$164),"N/A",IF(AND(O105=Datos!$B$159,P105=Datos!$B$165),"N/A","-"))))))))))))))))</f>
        <v>-</v>
      </c>
      <c r="R105" s="82"/>
      <c r="S105" s="89" t="str">
        <f>(IF(AND(Q105=Datos!$D$167,R105=Datos!$B$171),Datos!$D$176,IF(AND(Q105=Datos!$D$168,R105=Datos!$B$171),Datos!$D$176,IF(AND(Q105=Datos!$D$169,R105=Datos!$B$171),Datos!$F$176,IF(AND(Q105=Datos!$E$167,R105=Datos!$B$171),Datos!$D$176,IF(AND(Q105=Datos!$E$168,R105=Datos!$B$171),Datos!$E$176,IF(AND(Q105=Datos!$E$169,R105=Datos!$B$171),Datos!$F$176,IF(AND(Q105=Datos!$F$167,R105=Datos!$B$171),Datos!$E$176,IF(AND(Q105=Datos!$F$168,R105=Datos!$B$171),Datos!$E$176,IF(AND(Q105=Datos!$F$169,R105=Datos!$B$171),Datos!$G$176,IF(AND(Q105=Datos!$G$167,R105=Datos!$B$171),Datos!$E$176,IF(AND(Q105=Datos!$G$168,R105=Datos!$B$171),Datos!$F$176,IF(AND(Q105=Datos!$G$169,R105=Datos!$B$171),Datos!$G$176,IF(AND(Q105=Datos!$D$167,R105=Datos!$B$172),Datos!$D$178,IF(AND(Q105=Datos!$D$168,R105=Datos!$B$172),Datos!$D$178,IF(AND(Q105=Datos!$D$169,R105=Datos!$B$172),Datos!$F$178,IF(AND(Q105=Datos!$E$167,R105=Datos!$B$172),Datos!$D$178,IF(AND(Q105=Datos!$E$168,R105=Datos!$B$172),Datos!$E$178,IF(AND(Q105=Datos!$E$169,R105=Datos!$B$172),Datos!$F$178,IF(AND(Q105=Datos!$F$167,R105=Datos!$B$172),Datos!$E$178,IF(AND(Q105=Datos!$F$168,R105=Datos!$B$172),Datos!$E$178,IF(AND(Q105=Datos!$F$169,R105=Datos!$B$172),Datos!$G$178,IF(AND(Q105=Datos!$G$167,R105=Datos!$B$172),Datos!$E$178,IF(AND(Q105=Datos!$G$168,R105=Datos!$B$172),Datos!$F$178,IF(AND(Q105=Datos!$G$169,R105=Datos!$B$172),Datos!$G$179,IF(AND(Q105=Datos!$D$167,R105=Datos!$B$173),Datos!$D$180,IF(AND(Q105=Datos!$D$168,R105=Datos!$B$173),Datos!$D$180,IF(AND(Q105=Datos!$D$169,R105=Datos!$B$173),Datos!$F$180,IF(AND(Q105=Datos!$E$167,R105=Datos!$B$173),Datos!$D$180,IF(AND(Q105=Datos!$E$168,R105=Datos!$B$173),Datos!$E$180,IF(AND(Q105=Datos!$E$169,R105=Datos!$B$173),Datos!$F$180,IF(AND(Q105=Datos!$F$167,R105=Datos!$B$173),Datos!$E$180,IF(AND(Q105=Datos!$F$168,R105=Datos!$B$173),Datos!$E$180,IF(AND(Q105=Datos!$F$169,R105=Datos!$B$173),Datos!$G$180,IF(AND(Q105=Datos!$G$167,R105=Datos!$B$173),Datos!$E$180,IF(AND(Q105=Datos!$G$168,R105=Datos!$B$173),Datos!$F$180,IF(AND(Q105=Datos!$G$169,R105=Datos!$B$173),Datos!$G$180,IF(AND(Q105=Datos!$D$167,R105=Datos!$B$174),Datos!$D$182,IF(AND(Q105=Datos!$D$168,R105=Datos!$B$174),Datos!$D$182,IF(AND(Q105=Datos!$D$169,R105=Datos!$B$174),Datos!$F$182,IF(AND(Q105=Datos!$E$167,R105=Datos!$B$174),Datos!$D$182,IF(AND(Q105=Datos!$E$168,R105=Datos!$B$174),Datos!$E$182,IF(AND(Q105=Datos!$E$169,R105=Datos!$B$174),Datos!$F$182,IF(AND(Q105=Datos!$F$167,R105=Datos!$B$174),Datos!$E$182,IF(AND(Q105=Datos!$F$168,R105=Datos!$B$174),Datos!$E$182,IF(AND(Q105=Datos!$F$169,R105=Datos!$B$174),Datos!$G$182,IF(AND(Q105=Datos!$G$167,R105=Datos!$B$174),Datos!$E$183,IF(AND(Q105=Datos!$G$168,R105=Datos!$B$174),Datos!$F$182,IF(AND(Q105=Datos!$G$169,R105=Datos!$B$174),Datos!$G$183,IF(O105=Datos!$B$159,Datos!$G$183,"-"))))))))))))))))))))))))))))))))))))))))))))))))))</f>
        <v>-</v>
      </c>
      <c r="T105" s="89" t="str">
        <f t="shared" si="1"/>
        <v>-</v>
      </c>
      <c r="U105" s="84"/>
      <c r="V105" s="84"/>
      <c r="W105" s="84"/>
      <c r="X105" s="84"/>
      <c r="Y105" s="84"/>
      <c r="Z105" s="84"/>
      <c r="AA105" s="84"/>
      <c r="AB105" s="85"/>
    </row>
    <row r="106" spans="2:28" s="90" customFormat="1" ht="97.5" customHeight="1" thickBot="1" x14ac:dyDescent="0.3">
      <c r="B106" s="171"/>
      <c r="C106" s="172"/>
      <c r="D106" s="89" t="str">
        <f>IF(B106="","-",VLOOKUP(B106,Datos!$B$3:$C$25,2,FALSE))</f>
        <v>-</v>
      </c>
      <c r="E106" s="82"/>
      <c r="F106" s="82"/>
      <c r="G106" s="82"/>
      <c r="H106" s="82"/>
      <c r="I106" s="82"/>
      <c r="J106" s="82"/>
      <c r="K106" s="84"/>
      <c r="L106" s="84"/>
      <c r="M106" s="84"/>
      <c r="N106" s="84"/>
      <c r="O106" s="82"/>
      <c r="P106" s="82"/>
      <c r="Q106" s="89" t="str">
        <f>IF(AND(O106=Datos!$B$156,P106=Datos!$B$162),Datos!$D$167,IF(AND(O106=Datos!$B$156,P106=Datos!$B$163),Datos!$E$167,IF(AND(O106=Datos!$B$156,P106=Datos!$B$164),Datos!$F$167,IF(AND(O106=Datos!$B$156,P106=Datos!$B$165),Datos!$G$167,IF(AND(O106=Datos!$B$157,P106=Datos!$B$162),Datos!$D$168,IF(AND(O106=Datos!$B$157,P106=Datos!$B$163),Datos!$E$168,IF(AND(O106=Datos!$B$157,P106=Datos!$B$164),Datos!$F$168,IF(AND(O106=Datos!$B$157,P106=Datos!$B$165),Datos!$G$168,IF(AND(O106=Datos!$B$158,P106=Datos!$B$162),Datos!$D$169,IF(AND(O106=Datos!$B$158,P106=Datos!$B$163),Datos!$E$169,IF(AND(O106=Datos!$B$158,P106=Datos!$B$164),Datos!$F$169,IF(AND(O106=Datos!$B$158,P106=Datos!$B$165),Datos!$G$169,IF(AND(O106=Datos!$B$159,P106=Datos!$B$162),"N/A",IF(AND(O106=Datos!$B$159,P106=Datos!$B$163),"N/A",IF(AND(O106=Datos!$B$159,P106=Datos!$B$164),"N/A",IF(AND(O106=Datos!$B$159,P106=Datos!$B$165),"N/A","-"))))))))))))))))</f>
        <v>-</v>
      </c>
      <c r="R106" s="82"/>
      <c r="S106" s="89" t="str">
        <f>(IF(AND(Q106=Datos!$D$167,R106=Datos!$B$171),Datos!$D$176,IF(AND(Q106=Datos!$D$168,R106=Datos!$B$171),Datos!$D$176,IF(AND(Q106=Datos!$D$169,R106=Datos!$B$171),Datos!$F$176,IF(AND(Q106=Datos!$E$167,R106=Datos!$B$171),Datos!$D$176,IF(AND(Q106=Datos!$E$168,R106=Datos!$B$171),Datos!$E$176,IF(AND(Q106=Datos!$E$169,R106=Datos!$B$171),Datos!$F$176,IF(AND(Q106=Datos!$F$167,R106=Datos!$B$171),Datos!$E$176,IF(AND(Q106=Datos!$F$168,R106=Datos!$B$171),Datos!$E$176,IF(AND(Q106=Datos!$F$169,R106=Datos!$B$171),Datos!$G$176,IF(AND(Q106=Datos!$G$167,R106=Datos!$B$171),Datos!$E$176,IF(AND(Q106=Datos!$G$168,R106=Datos!$B$171),Datos!$F$176,IF(AND(Q106=Datos!$G$169,R106=Datos!$B$171),Datos!$G$176,IF(AND(Q106=Datos!$D$167,R106=Datos!$B$172),Datos!$D$178,IF(AND(Q106=Datos!$D$168,R106=Datos!$B$172),Datos!$D$178,IF(AND(Q106=Datos!$D$169,R106=Datos!$B$172),Datos!$F$178,IF(AND(Q106=Datos!$E$167,R106=Datos!$B$172),Datos!$D$178,IF(AND(Q106=Datos!$E$168,R106=Datos!$B$172),Datos!$E$178,IF(AND(Q106=Datos!$E$169,R106=Datos!$B$172),Datos!$F$178,IF(AND(Q106=Datos!$F$167,R106=Datos!$B$172),Datos!$E$178,IF(AND(Q106=Datos!$F$168,R106=Datos!$B$172),Datos!$E$178,IF(AND(Q106=Datos!$F$169,R106=Datos!$B$172),Datos!$G$178,IF(AND(Q106=Datos!$G$167,R106=Datos!$B$172),Datos!$E$178,IF(AND(Q106=Datos!$G$168,R106=Datos!$B$172),Datos!$F$178,IF(AND(Q106=Datos!$G$169,R106=Datos!$B$172),Datos!$G$179,IF(AND(Q106=Datos!$D$167,R106=Datos!$B$173),Datos!$D$180,IF(AND(Q106=Datos!$D$168,R106=Datos!$B$173),Datos!$D$180,IF(AND(Q106=Datos!$D$169,R106=Datos!$B$173),Datos!$F$180,IF(AND(Q106=Datos!$E$167,R106=Datos!$B$173),Datos!$D$180,IF(AND(Q106=Datos!$E$168,R106=Datos!$B$173),Datos!$E$180,IF(AND(Q106=Datos!$E$169,R106=Datos!$B$173),Datos!$F$180,IF(AND(Q106=Datos!$F$167,R106=Datos!$B$173),Datos!$E$180,IF(AND(Q106=Datos!$F$168,R106=Datos!$B$173),Datos!$E$180,IF(AND(Q106=Datos!$F$169,R106=Datos!$B$173),Datos!$G$180,IF(AND(Q106=Datos!$G$167,R106=Datos!$B$173),Datos!$E$180,IF(AND(Q106=Datos!$G$168,R106=Datos!$B$173),Datos!$F$180,IF(AND(Q106=Datos!$G$169,R106=Datos!$B$173),Datos!$G$180,IF(AND(Q106=Datos!$D$167,R106=Datos!$B$174),Datos!$D$182,IF(AND(Q106=Datos!$D$168,R106=Datos!$B$174),Datos!$D$182,IF(AND(Q106=Datos!$D$169,R106=Datos!$B$174),Datos!$F$182,IF(AND(Q106=Datos!$E$167,R106=Datos!$B$174),Datos!$D$182,IF(AND(Q106=Datos!$E$168,R106=Datos!$B$174),Datos!$E$182,IF(AND(Q106=Datos!$E$169,R106=Datos!$B$174),Datos!$F$182,IF(AND(Q106=Datos!$F$167,R106=Datos!$B$174),Datos!$E$182,IF(AND(Q106=Datos!$F$168,R106=Datos!$B$174),Datos!$E$182,IF(AND(Q106=Datos!$F$169,R106=Datos!$B$174),Datos!$G$182,IF(AND(Q106=Datos!$G$167,R106=Datos!$B$174),Datos!$E$183,IF(AND(Q106=Datos!$G$168,R106=Datos!$B$174),Datos!$F$182,IF(AND(Q106=Datos!$G$169,R106=Datos!$B$174),Datos!$G$183,IF(O106=Datos!$B$159,Datos!$G$183,"-"))))))))))))))))))))))))))))))))))))))))))))))))))</f>
        <v>-</v>
      </c>
      <c r="T106" s="89" t="str">
        <f t="shared" si="1"/>
        <v>-</v>
      </c>
      <c r="U106" s="84"/>
      <c r="V106" s="84"/>
      <c r="W106" s="84"/>
      <c r="X106" s="84"/>
      <c r="Y106" s="84"/>
      <c r="Z106" s="84"/>
      <c r="AA106" s="84"/>
      <c r="AB106" s="85"/>
    </row>
    <row r="107" spans="2:28" s="90" customFormat="1" ht="97.5" customHeight="1" thickBot="1" x14ac:dyDescent="0.3">
      <c r="B107" s="171"/>
      <c r="C107" s="172"/>
      <c r="D107" s="89" t="str">
        <f>IF(B107="","-",VLOOKUP(B107,Datos!$B$3:$C$25,2,FALSE))</f>
        <v>-</v>
      </c>
      <c r="E107" s="82"/>
      <c r="F107" s="82"/>
      <c r="G107" s="82"/>
      <c r="H107" s="82"/>
      <c r="I107" s="82"/>
      <c r="J107" s="82"/>
      <c r="K107" s="84"/>
      <c r="L107" s="84"/>
      <c r="M107" s="84"/>
      <c r="N107" s="84"/>
      <c r="O107" s="82"/>
      <c r="P107" s="82"/>
      <c r="Q107" s="89" t="str">
        <f>IF(AND(O107=Datos!$B$156,P107=Datos!$B$162),Datos!$D$167,IF(AND(O107=Datos!$B$156,P107=Datos!$B$163),Datos!$E$167,IF(AND(O107=Datos!$B$156,P107=Datos!$B$164),Datos!$F$167,IF(AND(O107=Datos!$B$156,P107=Datos!$B$165),Datos!$G$167,IF(AND(O107=Datos!$B$157,P107=Datos!$B$162),Datos!$D$168,IF(AND(O107=Datos!$B$157,P107=Datos!$B$163),Datos!$E$168,IF(AND(O107=Datos!$B$157,P107=Datos!$B$164),Datos!$F$168,IF(AND(O107=Datos!$B$157,P107=Datos!$B$165),Datos!$G$168,IF(AND(O107=Datos!$B$158,P107=Datos!$B$162),Datos!$D$169,IF(AND(O107=Datos!$B$158,P107=Datos!$B$163),Datos!$E$169,IF(AND(O107=Datos!$B$158,P107=Datos!$B$164),Datos!$F$169,IF(AND(O107=Datos!$B$158,P107=Datos!$B$165),Datos!$G$169,IF(AND(O107=Datos!$B$159,P107=Datos!$B$162),"N/A",IF(AND(O107=Datos!$B$159,P107=Datos!$B$163),"N/A",IF(AND(O107=Datos!$B$159,P107=Datos!$B$164),"N/A",IF(AND(O107=Datos!$B$159,P107=Datos!$B$165),"N/A","-"))))))))))))))))</f>
        <v>-</v>
      </c>
      <c r="R107" s="82"/>
      <c r="S107" s="89" t="str">
        <f>(IF(AND(Q107=Datos!$D$167,R107=Datos!$B$171),Datos!$D$176,IF(AND(Q107=Datos!$D$168,R107=Datos!$B$171),Datos!$D$176,IF(AND(Q107=Datos!$D$169,R107=Datos!$B$171),Datos!$F$176,IF(AND(Q107=Datos!$E$167,R107=Datos!$B$171),Datos!$D$176,IF(AND(Q107=Datos!$E$168,R107=Datos!$B$171),Datos!$E$176,IF(AND(Q107=Datos!$E$169,R107=Datos!$B$171),Datos!$F$176,IF(AND(Q107=Datos!$F$167,R107=Datos!$B$171),Datos!$E$176,IF(AND(Q107=Datos!$F$168,R107=Datos!$B$171),Datos!$E$176,IF(AND(Q107=Datos!$F$169,R107=Datos!$B$171),Datos!$G$176,IF(AND(Q107=Datos!$G$167,R107=Datos!$B$171),Datos!$E$176,IF(AND(Q107=Datos!$G$168,R107=Datos!$B$171),Datos!$F$176,IF(AND(Q107=Datos!$G$169,R107=Datos!$B$171),Datos!$G$176,IF(AND(Q107=Datos!$D$167,R107=Datos!$B$172),Datos!$D$178,IF(AND(Q107=Datos!$D$168,R107=Datos!$B$172),Datos!$D$178,IF(AND(Q107=Datos!$D$169,R107=Datos!$B$172),Datos!$F$178,IF(AND(Q107=Datos!$E$167,R107=Datos!$B$172),Datos!$D$178,IF(AND(Q107=Datos!$E$168,R107=Datos!$B$172),Datos!$E$178,IF(AND(Q107=Datos!$E$169,R107=Datos!$B$172),Datos!$F$178,IF(AND(Q107=Datos!$F$167,R107=Datos!$B$172),Datos!$E$178,IF(AND(Q107=Datos!$F$168,R107=Datos!$B$172),Datos!$E$178,IF(AND(Q107=Datos!$F$169,R107=Datos!$B$172),Datos!$G$178,IF(AND(Q107=Datos!$G$167,R107=Datos!$B$172),Datos!$E$178,IF(AND(Q107=Datos!$G$168,R107=Datos!$B$172),Datos!$F$178,IF(AND(Q107=Datos!$G$169,R107=Datos!$B$172),Datos!$G$179,IF(AND(Q107=Datos!$D$167,R107=Datos!$B$173),Datos!$D$180,IF(AND(Q107=Datos!$D$168,R107=Datos!$B$173),Datos!$D$180,IF(AND(Q107=Datos!$D$169,R107=Datos!$B$173),Datos!$F$180,IF(AND(Q107=Datos!$E$167,R107=Datos!$B$173),Datos!$D$180,IF(AND(Q107=Datos!$E$168,R107=Datos!$B$173),Datos!$E$180,IF(AND(Q107=Datos!$E$169,R107=Datos!$B$173),Datos!$F$180,IF(AND(Q107=Datos!$F$167,R107=Datos!$B$173),Datos!$E$180,IF(AND(Q107=Datos!$F$168,R107=Datos!$B$173),Datos!$E$180,IF(AND(Q107=Datos!$F$169,R107=Datos!$B$173),Datos!$G$180,IF(AND(Q107=Datos!$G$167,R107=Datos!$B$173),Datos!$E$180,IF(AND(Q107=Datos!$G$168,R107=Datos!$B$173),Datos!$F$180,IF(AND(Q107=Datos!$G$169,R107=Datos!$B$173),Datos!$G$180,IF(AND(Q107=Datos!$D$167,R107=Datos!$B$174),Datos!$D$182,IF(AND(Q107=Datos!$D$168,R107=Datos!$B$174),Datos!$D$182,IF(AND(Q107=Datos!$D$169,R107=Datos!$B$174),Datos!$F$182,IF(AND(Q107=Datos!$E$167,R107=Datos!$B$174),Datos!$D$182,IF(AND(Q107=Datos!$E$168,R107=Datos!$B$174),Datos!$E$182,IF(AND(Q107=Datos!$E$169,R107=Datos!$B$174),Datos!$F$182,IF(AND(Q107=Datos!$F$167,R107=Datos!$B$174),Datos!$E$182,IF(AND(Q107=Datos!$F$168,R107=Datos!$B$174),Datos!$E$182,IF(AND(Q107=Datos!$F$169,R107=Datos!$B$174),Datos!$G$182,IF(AND(Q107=Datos!$G$167,R107=Datos!$B$174),Datos!$E$183,IF(AND(Q107=Datos!$G$168,R107=Datos!$B$174),Datos!$F$182,IF(AND(Q107=Datos!$G$169,R107=Datos!$B$174),Datos!$G$183,IF(O107=Datos!$B$159,Datos!$G$183,"-"))))))))))))))))))))))))))))))))))))))))))))))))))</f>
        <v>-</v>
      </c>
      <c r="T107" s="89" t="str">
        <f t="shared" si="1"/>
        <v>-</v>
      </c>
      <c r="U107" s="84"/>
      <c r="V107" s="84"/>
      <c r="W107" s="84"/>
      <c r="X107" s="84"/>
      <c r="Y107" s="84"/>
      <c r="Z107" s="84"/>
      <c r="AA107" s="84"/>
      <c r="AB107" s="85"/>
    </row>
    <row r="108" spans="2:28" s="90" customFormat="1" ht="97.5" customHeight="1" thickBot="1" x14ac:dyDescent="0.3">
      <c r="B108" s="171"/>
      <c r="C108" s="172"/>
      <c r="D108" s="89" t="str">
        <f>IF(B108="","-",VLOOKUP(B108,Datos!$B$3:$C$25,2,FALSE))</f>
        <v>-</v>
      </c>
      <c r="E108" s="82"/>
      <c r="F108" s="82"/>
      <c r="G108" s="82"/>
      <c r="H108" s="82"/>
      <c r="I108" s="82"/>
      <c r="J108" s="82"/>
      <c r="K108" s="84"/>
      <c r="L108" s="84"/>
      <c r="M108" s="84"/>
      <c r="N108" s="84"/>
      <c r="O108" s="82"/>
      <c r="P108" s="82"/>
      <c r="Q108" s="89" t="str">
        <f>IF(AND(O108=Datos!$B$156,P108=Datos!$B$162),Datos!$D$167,IF(AND(O108=Datos!$B$156,P108=Datos!$B$163),Datos!$E$167,IF(AND(O108=Datos!$B$156,P108=Datos!$B$164),Datos!$F$167,IF(AND(O108=Datos!$B$156,P108=Datos!$B$165),Datos!$G$167,IF(AND(O108=Datos!$B$157,P108=Datos!$B$162),Datos!$D$168,IF(AND(O108=Datos!$B$157,P108=Datos!$B$163),Datos!$E$168,IF(AND(O108=Datos!$B$157,P108=Datos!$B$164),Datos!$F$168,IF(AND(O108=Datos!$B$157,P108=Datos!$B$165),Datos!$G$168,IF(AND(O108=Datos!$B$158,P108=Datos!$B$162),Datos!$D$169,IF(AND(O108=Datos!$B$158,P108=Datos!$B$163),Datos!$E$169,IF(AND(O108=Datos!$B$158,P108=Datos!$B$164),Datos!$F$169,IF(AND(O108=Datos!$B$158,P108=Datos!$B$165),Datos!$G$169,IF(AND(O108=Datos!$B$159,P108=Datos!$B$162),"N/A",IF(AND(O108=Datos!$B$159,P108=Datos!$B$163),"N/A",IF(AND(O108=Datos!$B$159,P108=Datos!$B$164),"N/A",IF(AND(O108=Datos!$B$159,P108=Datos!$B$165),"N/A","-"))))))))))))))))</f>
        <v>-</v>
      </c>
      <c r="R108" s="82"/>
      <c r="S108" s="89" t="str">
        <f>(IF(AND(Q108=Datos!$D$167,R108=Datos!$B$171),Datos!$D$176,IF(AND(Q108=Datos!$D$168,R108=Datos!$B$171),Datos!$D$176,IF(AND(Q108=Datos!$D$169,R108=Datos!$B$171),Datos!$F$176,IF(AND(Q108=Datos!$E$167,R108=Datos!$B$171),Datos!$D$176,IF(AND(Q108=Datos!$E$168,R108=Datos!$B$171),Datos!$E$176,IF(AND(Q108=Datos!$E$169,R108=Datos!$B$171),Datos!$F$176,IF(AND(Q108=Datos!$F$167,R108=Datos!$B$171),Datos!$E$176,IF(AND(Q108=Datos!$F$168,R108=Datos!$B$171),Datos!$E$176,IF(AND(Q108=Datos!$F$169,R108=Datos!$B$171),Datos!$G$176,IF(AND(Q108=Datos!$G$167,R108=Datos!$B$171),Datos!$E$176,IF(AND(Q108=Datos!$G$168,R108=Datos!$B$171),Datos!$F$176,IF(AND(Q108=Datos!$G$169,R108=Datos!$B$171),Datos!$G$176,IF(AND(Q108=Datos!$D$167,R108=Datos!$B$172),Datos!$D$178,IF(AND(Q108=Datos!$D$168,R108=Datos!$B$172),Datos!$D$178,IF(AND(Q108=Datos!$D$169,R108=Datos!$B$172),Datos!$F$178,IF(AND(Q108=Datos!$E$167,R108=Datos!$B$172),Datos!$D$178,IF(AND(Q108=Datos!$E$168,R108=Datos!$B$172),Datos!$E$178,IF(AND(Q108=Datos!$E$169,R108=Datos!$B$172),Datos!$F$178,IF(AND(Q108=Datos!$F$167,R108=Datos!$B$172),Datos!$E$178,IF(AND(Q108=Datos!$F$168,R108=Datos!$B$172),Datos!$E$178,IF(AND(Q108=Datos!$F$169,R108=Datos!$B$172),Datos!$G$178,IF(AND(Q108=Datos!$G$167,R108=Datos!$B$172),Datos!$E$178,IF(AND(Q108=Datos!$G$168,R108=Datos!$B$172),Datos!$F$178,IF(AND(Q108=Datos!$G$169,R108=Datos!$B$172),Datos!$G$179,IF(AND(Q108=Datos!$D$167,R108=Datos!$B$173),Datos!$D$180,IF(AND(Q108=Datos!$D$168,R108=Datos!$B$173),Datos!$D$180,IF(AND(Q108=Datos!$D$169,R108=Datos!$B$173),Datos!$F$180,IF(AND(Q108=Datos!$E$167,R108=Datos!$B$173),Datos!$D$180,IF(AND(Q108=Datos!$E$168,R108=Datos!$B$173),Datos!$E$180,IF(AND(Q108=Datos!$E$169,R108=Datos!$B$173),Datos!$F$180,IF(AND(Q108=Datos!$F$167,R108=Datos!$B$173),Datos!$E$180,IF(AND(Q108=Datos!$F$168,R108=Datos!$B$173),Datos!$E$180,IF(AND(Q108=Datos!$F$169,R108=Datos!$B$173),Datos!$G$180,IF(AND(Q108=Datos!$G$167,R108=Datos!$B$173),Datos!$E$180,IF(AND(Q108=Datos!$G$168,R108=Datos!$B$173),Datos!$F$180,IF(AND(Q108=Datos!$G$169,R108=Datos!$B$173),Datos!$G$180,IF(AND(Q108=Datos!$D$167,R108=Datos!$B$174),Datos!$D$182,IF(AND(Q108=Datos!$D$168,R108=Datos!$B$174),Datos!$D$182,IF(AND(Q108=Datos!$D$169,R108=Datos!$B$174),Datos!$F$182,IF(AND(Q108=Datos!$E$167,R108=Datos!$B$174),Datos!$D$182,IF(AND(Q108=Datos!$E$168,R108=Datos!$B$174),Datos!$E$182,IF(AND(Q108=Datos!$E$169,R108=Datos!$B$174),Datos!$F$182,IF(AND(Q108=Datos!$F$167,R108=Datos!$B$174),Datos!$E$182,IF(AND(Q108=Datos!$F$168,R108=Datos!$B$174),Datos!$E$182,IF(AND(Q108=Datos!$F$169,R108=Datos!$B$174),Datos!$G$182,IF(AND(Q108=Datos!$G$167,R108=Datos!$B$174),Datos!$E$183,IF(AND(Q108=Datos!$G$168,R108=Datos!$B$174),Datos!$F$182,IF(AND(Q108=Datos!$G$169,R108=Datos!$B$174),Datos!$G$183,IF(O108=Datos!$B$159,Datos!$G$183,"-"))))))))))))))))))))))))))))))))))))))))))))))))))</f>
        <v>-</v>
      </c>
      <c r="T108" s="89" t="str">
        <f t="shared" si="1"/>
        <v>-</v>
      </c>
      <c r="U108" s="84"/>
      <c r="V108" s="84"/>
      <c r="W108" s="84"/>
      <c r="X108" s="84"/>
      <c r="Y108" s="84"/>
      <c r="Z108" s="84"/>
      <c r="AA108" s="84"/>
      <c r="AB108" s="85"/>
    </row>
    <row r="109" spans="2:28" s="90" customFormat="1" ht="97.5" customHeight="1" thickBot="1" x14ac:dyDescent="0.3">
      <c r="B109" s="171"/>
      <c r="C109" s="172"/>
      <c r="D109" s="89" t="str">
        <f>IF(B109="","-",VLOOKUP(B109,Datos!$B$3:$C$25,2,FALSE))</f>
        <v>-</v>
      </c>
      <c r="E109" s="82"/>
      <c r="F109" s="82"/>
      <c r="G109" s="82"/>
      <c r="H109" s="82"/>
      <c r="I109" s="82"/>
      <c r="J109" s="82"/>
      <c r="K109" s="84"/>
      <c r="L109" s="84"/>
      <c r="M109" s="84"/>
      <c r="N109" s="84"/>
      <c r="O109" s="82"/>
      <c r="P109" s="82"/>
      <c r="Q109" s="89" t="str">
        <f>IF(AND(O109=Datos!$B$156,P109=Datos!$B$162),Datos!$D$167,IF(AND(O109=Datos!$B$156,P109=Datos!$B$163),Datos!$E$167,IF(AND(O109=Datos!$B$156,P109=Datos!$B$164),Datos!$F$167,IF(AND(O109=Datos!$B$156,P109=Datos!$B$165),Datos!$G$167,IF(AND(O109=Datos!$B$157,P109=Datos!$B$162),Datos!$D$168,IF(AND(O109=Datos!$B$157,P109=Datos!$B$163),Datos!$E$168,IF(AND(O109=Datos!$B$157,P109=Datos!$B$164),Datos!$F$168,IF(AND(O109=Datos!$B$157,P109=Datos!$B$165),Datos!$G$168,IF(AND(O109=Datos!$B$158,P109=Datos!$B$162),Datos!$D$169,IF(AND(O109=Datos!$B$158,P109=Datos!$B$163),Datos!$E$169,IF(AND(O109=Datos!$B$158,P109=Datos!$B$164),Datos!$F$169,IF(AND(O109=Datos!$B$158,P109=Datos!$B$165),Datos!$G$169,IF(AND(O109=Datos!$B$159,P109=Datos!$B$162),"N/A",IF(AND(O109=Datos!$B$159,P109=Datos!$B$163),"N/A",IF(AND(O109=Datos!$B$159,P109=Datos!$B$164),"N/A",IF(AND(O109=Datos!$B$159,P109=Datos!$B$165),"N/A","-"))))))))))))))))</f>
        <v>-</v>
      </c>
      <c r="R109" s="82"/>
      <c r="S109" s="89" t="str">
        <f>(IF(AND(Q109=Datos!$D$167,R109=Datos!$B$171),Datos!$D$176,IF(AND(Q109=Datos!$D$168,R109=Datos!$B$171),Datos!$D$176,IF(AND(Q109=Datos!$D$169,R109=Datos!$B$171),Datos!$F$176,IF(AND(Q109=Datos!$E$167,R109=Datos!$B$171),Datos!$D$176,IF(AND(Q109=Datos!$E$168,R109=Datos!$B$171),Datos!$E$176,IF(AND(Q109=Datos!$E$169,R109=Datos!$B$171),Datos!$F$176,IF(AND(Q109=Datos!$F$167,R109=Datos!$B$171),Datos!$E$176,IF(AND(Q109=Datos!$F$168,R109=Datos!$B$171),Datos!$E$176,IF(AND(Q109=Datos!$F$169,R109=Datos!$B$171),Datos!$G$176,IF(AND(Q109=Datos!$G$167,R109=Datos!$B$171),Datos!$E$176,IF(AND(Q109=Datos!$G$168,R109=Datos!$B$171),Datos!$F$176,IF(AND(Q109=Datos!$G$169,R109=Datos!$B$171),Datos!$G$176,IF(AND(Q109=Datos!$D$167,R109=Datos!$B$172),Datos!$D$178,IF(AND(Q109=Datos!$D$168,R109=Datos!$B$172),Datos!$D$178,IF(AND(Q109=Datos!$D$169,R109=Datos!$B$172),Datos!$F$178,IF(AND(Q109=Datos!$E$167,R109=Datos!$B$172),Datos!$D$178,IF(AND(Q109=Datos!$E$168,R109=Datos!$B$172),Datos!$E$178,IF(AND(Q109=Datos!$E$169,R109=Datos!$B$172),Datos!$F$178,IF(AND(Q109=Datos!$F$167,R109=Datos!$B$172),Datos!$E$178,IF(AND(Q109=Datos!$F$168,R109=Datos!$B$172),Datos!$E$178,IF(AND(Q109=Datos!$F$169,R109=Datos!$B$172),Datos!$G$178,IF(AND(Q109=Datos!$G$167,R109=Datos!$B$172),Datos!$E$178,IF(AND(Q109=Datos!$G$168,R109=Datos!$B$172),Datos!$F$178,IF(AND(Q109=Datos!$G$169,R109=Datos!$B$172),Datos!$G$179,IF(AND(Q109=Datos!$D$167,R109=Datos!$B$173),Datos!$D$180,IF(AND(Q109=Datos!$D$168,R109=Datos!$B$173),Datos!$D$180,IF(AND(Q109=Datos!$D$169,R109=Datos!$B$173),Datos!$F$180,IF(AND(Q109=Datos!$E$167,R109=Datos!$B$173),Datos!$D$180,IF(AND(Q109=Datos!$E$168,R109=Datos!$B$173),Datos!$E$180,IF(AND(Q109=Datos!$E$169,R109=Datos!$B$173),Datos!$F$180,IF(AND(Q109=Datos!$F$167,R109=Datos!$B$173),Datos!$E$180,IF(AND(Q109=Datos!$F$168,R109=Datos!$B$173),Datos!$E$180,IF(AND(Q109=Datos!$F$169,R109=Datos!$B$173),Datos!$G$180,IF(AND(Q109=Datos!$G$167,R109=Datos!$B$173),Datos!$E$180,IF(AND(Q109=Datos!$G$168,R109=Datos!$B$173),Datos!$F$180,IF(AND(Q109=Datos!$G$169,R109=Datos!$B$173),Datos!$G$180,IF(AND(Q109=Datos!$D$167,R109=Datos!$B$174),Datos!$D$182,IF(AND(Q109=Datos!$D$168,R109=Datos!$B$174),Datos!$D$182,IF(AND(Q109=Datos!$D$169,R109=Datos!$B$174),Datos!$F$182,IF(AND(Q109=Datos!$E$167,R109=Datos!$B$174),Datos!$D$182,IF(AND(Q109=Datos!$E$168,R109=Datos!$B$174),Datos!$E$182,IF(AND(Q109=Datos!$E$169,R109=Datos!$B$174),Datos!$F$182,IF(AND(Q109=Datos!$F$167,R109=Datos!$B$174),Datos!$E$182,IF(AND(Q109=Datos!$F$168,R109=Datos!$B$174),Datos!$E$182,IF(AND(Q109=Datos!$F$169,R109=Datos!$B$174),Datos!$G$182,IF(AND(Q109=Datos!$G$167,R109=Datos!$B$174),Datos!$E$183,IF(AND(Q109=Datos!$G$168,R109=Datos!$B$174),Datos!$F$182,IF(AND(Q109=Datos!$G$169,R109=Datos!$B$174),Datos!$G$183,IF(O109=Datos!$B$159,Datos!$G$183,"-"))))))))))))))))))))))))))))))))))))))))))))))))))</f>
        <v>-</v>
      </c>
      <c r="T109" s="89" t="str">
        <f t="shared" si="1"/>
        <v>-</v>
      </c>
      <c r="U109" s="84"/>
      <c r="V109" s="84"/>
      <c r="W109" s="84"/>
      <c r="X109" s="84"/>
      <c r="Y109" s="84"/>
      <c r="Z109" s="84"/>
      <c r="AA109" s="84"/>
      <c r="AB109" s="85"/>
    </row>
    <row r="110" spans="2:28" s="90" customFormat="1" ht="97.5" customHeight="1" thickBot="1" x14ac:dyDescent="0.3">
      <c r="B110" s="196"/>
      <c r="C110" s="197"/>
      <c r="D110" s="89" t="str">
        <f>IF(B110="","-",VLOOKUP(B110,Datos!$B$3:$C$25,2,FALSE))</f>
        <v>-</v>
      </c>
      <c r="E110" s="82"/>
      <c r="F110" s="82"/>
      <c r="G110" s="82"/>
      <c r="H110" s="82"/>
      <c r="I110" s="82"/>
      <c r="J110" s="82"/>
      <c r="K110" s="84"/>
      <c r="L110" s="84"/>
      <c r="M110" s="84"/>
      <c r="N110" s="84"/>
      <c r="O110" s="82"/>
      <c r="P110" s="82"/>
      <c r="Q110" s="89" t="str">
        <f>IF(AND(O110=Datos!$B$156,P110=Datos!$B$162),Datos!$D$167,IF(AND(O110=Datos!$B$156,P110=Datos!$B$163),Datos!$E$167,IF(AND(O110=Datos!$B$156,P110=Datos!$B$164),Datos!$F$167,IF(AND(O110=Datos!$B$156,P110=Datos!$B$165),Datos!$G$167,IF(AND(O110=Datos!$B$157,P110=Datos!$B$162),Datos!$D$168,IF(AND(O110=Datos!$B$157,P110=Datos!$B$163),Datos!$E$168,IF(AND(O110=Datos!$B$157,P110=Datos!$B$164),Datos!$F$168,IF(AND(O110=Datos!$B$157,P110=Datos!$B$165),Datos!$G$168,IF(AND(O110=Datos!$B$158,P110=Datos!$B$162),Datos!$D$169,IF(AND(O110=Datos!$B$158,P110=Datos!$B$163),Datos!$E$169,IF(AND(O110=Datos!$B$158,P110=Datos!$B$164),Datos!$F$169,IF(AND(O110=Datos!$B$158,P110=Datos!$B$165),Datos!$G$169,IF(AND(O110=Datos!$B$159,P110=Datos!$B$162),"N/A",IF(AND(O110=Datos!$B$159,P110=Datos!$B$163),"N/A",IF(AND(O110=Datos!$B$159,P110=Datos!$B$164),"N/A",IF(AND(O110=Datos!$B$159,P110=Datos!$B$165),"N/A","-"))))))))))))))))</f>
        <v>-</v>
      </c>
      <c r="R110" s="82"/>
      <c r="S110" s="89" t="str">
        <f>(IF(AND(Q110=Datos!$D$167,R110=Datos!$B$171),Datos!$D$176,IF(AND(Q110=Datos!$D$168,R110=Datos!$B$171),Datos!$D$176,IF(AND(Q110=Datos!$D$169,R110=Datos!$B$171),Datos!$F$176,IF(AND(Q110=Datos!$E$167,R110=Datos!$B$171),Datos!$D$176,IF(AND(Q110=Datos!$E$168,R110=Datos!$B$171),Datos!$E$176,IF(AND(Q110=Datos!$E$169,R110=Datos!$B$171),Datos!$F$176,IF(AND(Q110=Datos!$F$167,R110=Datos!$B$171),Datos!$E$176,IF(AND(Q110=Datos!$F$168,R110=Datos!$B$171),Datos!$E$176,IF(AND(Q110=Datos!$F$169,R110=Datos!$B$171),Datos!$G$176,IF(AND(Q110=Datos!$G$167,R110=Datos!$B$171),Datos!$E$176,IF(AND(Q110=Datos!$G$168,R110=Datos!$B$171),Datos!$F$176,IF(AND(Q110=Datos!$G$169,R110=Datos!$B$171),Datos!$G$176,IF(AND(Q110=Datos!$D$167,R110=Datos!$B$172),Datos!$D$178,IF(AND(Q110=Datos!$D$168,R110=Datos!$B$172),Datos!$D$178,IF(AND(Q110=Datos!$D$169,R110=Datos!$B$172),Datos!$F$178,IF(AND(Q110=Datos!$E$167,R110=Datos!$B$172),Datos!$D$178,IF(AND(Q110=Datos!$E$168,R110=Datos!$B$172),Datos!$E$178,IF(AND(Q110=Datos!$E$169,R110=Datos!$B$172),Datos!$F$178,IF(AND(Q110=Datos!$F$167,R110=Datos!$B$172),Datos!$E$178,IF(AND(Q110=Datos!$F$168,R110=Datos!$B$172),Datos!$E$178,IF(AND(Q110=Datos!$F$169,R110=Datos!$B$172),Datos!$G$178,IF(AND(Q110=Datos!$G$167,R110=Datos!$B$172),Datos!$E$178,IF(AND(Q110=Datos!$G$168,R110=Datos!$B$172),Datos!$F$178,IF(AND(Q110=Datos!$G$169,R110=Datos!$B$172),Datos!$G$179,IF(AND(Q110=Datos!$D$167,R110=Datos!$B$173),Datos!$D$180,IF(AND(Q110=Datos!$D$168,R110=Datos!$B$173),Datos!$D$180,IF(AND(Q110=Datos!$D$169,R110=Datos!$B$173),Datos!$F$180,IF(AND(Q110=Datos!$E$167,R110=Datos!$B$173),Datos!$D$180,IF(AND(Q110=Datos!$E$168,R110=Datos!$B$173),Datos!$E$180,IF(AND(Q110=Datos!$E$169,R110=Datos!$B$173),Datos!$F$180,IF(AND(Q110=Datos!$F$167,R110=Datos!$B$173),Datos!$E$180,IF(AND(Q110=Datos!$F$168,R110=Datos!$B$173),Datos!$E$180,IF(AND(Q110=Datos!$F$169,R110=Datos!$B$173),Datos!$G$180,IF(AND(Q110=Datos!$G$167,R110=Datos!$B$173),Datos!$E$180,IF(AND(Q110=Datos!$G$168,R110=Datos!$B$173),Datos!$F$180,IF(AND(Q110=Datos!$G$169,R110=Datos!$B$173),Datos!$G$180,IF(AND(Q110=Datos!$D$167,R110=Datos!$B$174),Datos!$D$182,IF(AND(Q110=Datos!$D$168,R110=Datos!$B$174),Datos!$D$182,IF(AND(Q110=Datos!$D$169,R110=Datos!$B$174),Datos!$F$182,IF(AND(Q110=Datos!$E$167,R110=Datos!$B$174),Datos!$D$182,IF(AND(Q110=Datos!$E$168,R110=Datos!$B$174),Datos!$E$182,IF(AND(Q110=Datos!$E$169,R110=Datos!$B$174),Datos!$F$182,IF(AND(Q110=Datos!$F$167,R110=Datos!$B$174),Datos!$E$182,IF(AND(Q110=Datos!$F$168,R110=Datos!$B$174),Datos!$E$182,IF(AND(Q110=Datos!$F$169,R110=Datos!$B$174),Datos!$G$182,IF(AND(Q110=Datos!$G$167,R110=Datos!$B$174),Datos!$E$183,IF(AND(Q110=Datos!$G$168,R110=Datos!$B$174),Datos!$F$182,IF(AND(Q110=Datos!$G$169,R110=Datos!$B$174),Datos!$G$183,IF(O110=Datos!$B$159,Datos!$G$183,"-"))))))))))))))))))))))))))))))))))))))))))))))))))</f>
        <v>-</v>
      </c>
      <c r="T110" s="89" t="str">
        <f t="shared" si="1"/>
        <v>-</v>
      </c>
      <c r="U110" s="84"/>
      <c r="V110" s="84"/>
      <c r="W110" s="84"/>
      <c r="X110" s="84"/>
      <c r="Y110" s="84"/>
      <c r="Z110" s="84"/>
      <c r="AA110" s="84"/>
      <c r="AB110" s="85"/>
    </row>
    <row r="111" spans="2:28" s="90" customFormat="1" ht="97.5" customHeight="1" thickBot="1" x14ac:dyDescent="0.3">
      <c r="B111" s="196"/>
      <c r="C111" s="197"/>
      <c r="D111" s="89" t="str">
        <f>IF(B111="","-",VLOOKUP(B111,Datos!$B$3:$C$25,2,FALSE))</f>
        <v>-</v>
      </c>
      <c r="E111" s="82"/>
      <c r="F111" s="82"/>
      <c r="G111" s="82"/>
      <c r="H111" s="82"/>
      <c r="I111" s="82"/>
      <c r="J111" s="82"/>
      <c r="K111" s="84"/>
      <c r="L111" s="84"/>
      <c r="M111" s="84"/>
      <c r="N111" s="84"/>
      <c r="O111" s="82"/>
      <c r="P111" s="82"/>
      <c r="Q111" s="89" t="str">
        <f>IF(AND(O111=Datos!$B$156,P111=Datos!$B$162),Datos!$D$167,IF(AND(O111=Datos!$B$156,P111=Datos!$B$163),Datos!$E$167,IF(AND(O111=Datos!$B$156,P111=Datos!$B$164),Datos!$F$167,IF(AND(O111=Datos!$B$156,P111=Datos!$B$165),Datos!$G$167,IF(AND(O111=Datos!$B$157,P111=Datos!$B$162),Datos!$D$168,IF(AND(O111=Datos!$B$157,P111=Datos!$B$163),Datos!$E$168,IF(AND(O111=Datos!$B$157,P111=Datos!$B$164),Datos!$F$168,IF(AND(O111=Datos!$B$157,P111=Datos!$B$165),Datos!$G$168,IF(AND(O111=Datos!$B$158,P111=Datos!$B$162),Datos!$D$169,IF(AND(O111=Datos!$B$158,P111=Datos!$B$163),Datos!$E$169,IF(AND(O111=Datos!$B$158,P111=Datos!$B$164),Datos!$F$169,IF(AND(O111=Datos!$B$158,P111=Datos!$B$165),Datos!$G$169,IF(AND(O111=Datos!$B$159,P111=Datos!$B$162),"N/A",IF(AND(O111=Datos!$B$159,P111=Datos!$B$163),"N/A",IF(AND(O111=Datos!$B$159,P111=Datos!$B$164),"N/A",IF(AND(O111=Datos!$B$159,P111=Datos!$B$165),"N/A","-"))))))))))))))))</f>
        <v>-</v>
      </c>
      <c r="R111" s="82"/>
      <c r="S111" s="89" t="str">
        <f>(IF(AND(Q111=Datos!$D$167,R111=Datos!$B$171),Datos!$D$176,IF(AND(Q111=Datos!$D$168,R111=Datos!$B$171),Datos!$D$176,IF(AND(Q111=Datos!$D$169,R111=Datos!$B$171),Datos!$F$176,IF(AND(Q111=Datos!$E$167,R111=Datos!$B$171),Datos!$D$176,IF(AND(Q111=Datos!$E$168,R111=Datos!$B$171),Datos!$E$176,IF(AND(Q111=Datos!$E$169,R111=Datos!$B$171),Datos!$F$176,IF(AND(Q111=Datos!$F$167,R111=Datos!$B$171),Datos!$E$176,IF(AND(Q111=Datos!$F$168,R111=Datos!$B$171),Datos!$E$176,IF(AND(Q111=Datos!$F$169,R111=Datos!$B$171),Datos!$G$176,IF(AND(Q111=Datos!$G$167,R111=Datos!$B$171),Datos!$E$176,IF(AND(Q111=Datos!$G$168,R111=Datos!$B$171),Datos!$F$176,IF(AND(Q111=Datos!$G$169,R111=Datos!$B$171),Datos!$G$176,IF(AND(Q111=Datos!$D$167,R111=Datos!$B$172),Datos!$D$178,IF(AND(Q111=Datos!$D$168,R111=Datos!$B$172),Datos!$D$178,IF(AND(Q111=Datos!$D$169,R111=Datos!$B$172),Datos!$F$178,IF(AND(Q111=Datos!$E$167,R111=Datos!$B$172),Datos!$D$178,IF(AND(Q111=Datos!$E$168,R111=Datos!$B$172),Datos!$E$178,IF(AND(Q111=Datos!$E$169,R111=Datos!$B$172),Datos!$F$178,IF(AND(Q111=Datos!$F$167,R111=Datos!$B$172),Datos!$E$178,IF(AND(Q111=Datos!$F$168,R111=Datos!$B$172),Datos!$E$178,IF(AND(Q111=Datos!$F$169,R111=Datos!$B$172),Datos!$G$178,IF(AND(Q111=Datos!$G$167,R111=Datos!$B$172),Datos!$E$178,IF(AND(Q111=Datos!$G$168,R111=Datos!$B$172),Datos!$F$178,IF(AND(Q111=Datos!$G$169,R111=Datos!$B$172),Datos!$G$179,IF(AND(Q111=Datos!$D$167,R111=Datos!$B$173),Datos!$D$180,IF(AND(Q111=Datos!$D$168,R111=Datos!$B$173),Datos!$D$180,IF(AND(Q111=Datos!$D$169,R111=Datos!$B$173),Datos!$F$180,IF(AND(Q111=Datos!$E$167,R111=Datos!$B$173),Datos!$D$180,IF(AND(Q111=Datos!$E$168,R111=Datos!$B$173),Datos!$E$180,IF(AND(Q111=Datos!$E$169,R111=Datos!$B$173),Datos!$F$180,IF(AND(Q111=Datos!$F$167,R111=Datos!$B$173),Datos!$E$180,IF(AND(Q111=Datos!$F$168,R111=Datos!$B$173),Datos!$E$180,IF(AND(Q111=Datos!$F$169,R111=Datos!$B$173),Datos!$G$180,IF(AND(Q111=Datos!$G$167,R111=Datos!$B$173),Datos!$E$180,IF(AND(Q111=Datos!$G$168,R111=Datos!$B$173),Datos!$F$180,IF(AND(Q111=Datos!$G$169,R111=Datos!$B$173),Datos!$G$180,IF(AND(Q111=Datos!$D$167,R111=Datos!$B$174),Datos!$D$182,IF(AND(Q111=Datos!$D$168,R111=Datos!$B$174),Datos!$D$182,IF(AND(Q111=Datos!$D$169,R111=Datos!$B$174),Datos!$F$182,IF(AND(Q111=Datos!$E$167,R111=Datos!$B$174),Datos!$D$182,IF(AND(Q111=Datos!$E$168,R111=Datos!$B$174),Datos!$E$182,IF(AND(Q111=Datos!$E$169,R111=Datos!$B$174),Datos!$F$182,IF(AND(Q111=Datos!$F$167,R111=Datos!$B$174),Datos!$E$182,IF(AND(Q111=Datos!$F$168,R111=Datos!$B$174),Datos!$E$182,IF(AND(Q111=Datos!$F$169,R111=Datos!$B$174),Datos!$G$182,IF(AND(Q111=Datos!$G$167,R111=Datos!$B$174),Datos!$E$183,IF(AND(Q111=Datos!$G$168,R111=Datos!$B$174),Datos!$F$182,IF(AND(Q111=Datos!$G$169,R111=Datos!$B$174),Datos!$G$183,IF(O111=Datos!$B$159,Datos!$G$183,"-"))))))))))))))))))))))))))))))))))))))))))))))))))</f>
        <v>-</v>
      </c>
      <c r="T111" s="89" t="str">
        <f t="shared" si="1"/>
        <v>-</v>
      </c>
      <c r="U111" s="84"/>
      <c r="V111" s="84"/>
      <c r="W111" s="84"/>
      <c r="X111" s="84"/>
      <c r="Y111" s="84"/>
      <c r="Z111" s="84"/>
      <c r="AA111" s="84"/>
      <c r="AB111" s="85"/>
    </row>
    <row r="112" spans="2:28" ht="15" thickBot="1" x14ac:dyDescent="0.3"/>
    <row r="113" spans="2:6" ht="22.5" customHeight="1" x14ac:dyDescent="0.25">
      <c r="B113" s="198" t="s">
        <v>515</v>
      </c>
      <c r="C113" s="194"/>
      <c r="D113" s="91" t="s">
        <v>520</v>
      </c>
      <c r="E113" s="194" t="s">
        <v>521</v>
      </c>
      <c r="F113" s="195"/>
    </row>
    <row r="114" spans="2:6" ht="52.5" customHeight="1" thickBot="1" x14ac:dyDescent="0.3">
      <c r="B114" s="118" t="s">
        <v>516</v>
      </c>
      <c r="C114" s="119"/>
      <c r="D114" s="69" t="s">
        <v>517</v>
      </c>
      <c r="E114" s="120" t="s">
        <v>517</v>
      </c>
      <c r="F114" s="121"/>
    </row>
  </sheetData>
  <sheetProtection password="8868" sheet="1" objects="1" scenarios="1" selectLockedCells="1"/>
  <mergeCells count="141">
    <mergeCell ref="AB9:AB10"/>
    <mergeCell ref="AA8:AB8"/>
    <mergeCell ref="V8:Z8"/>
    <mergeCell ref="L8:N8"/>
    <mergeCell ref="W9:W10"/>
    <mergeCell ref="X9:X10"/>
    <mergeCell ref="O8:S8"/>
    <mergeCell ref="Y9:Y10"/>
    <mergeCell ref="Z9:Z10"/>
    <mergeCell ref="V9:V10"/>
    <mergeCell ref="U8:U10"/>
    <mergeCell ref="AA9:AA10"/>
    <mergeCell ref="L9:L10"/>
    <mergeCell ref="M9:M10"/>
    <mergeCell ref="N9:N10"/>
    <mergeCell ref="T9:T10"/>
    <mergeCell ref="O9:O10"/>
    <mergeCell ref="P9:P10"/>
    <mergeCell ref="Q9:Q10"/>
    <mergeCell ref="R9:R10"/>
    <mergeCell ref="S9:S10"/>
    <mergeCell ref="I9:I10"/>
    <mergeCell ref="J9:J10"/>
    <mergeCell ref="K8:K10"/>
    <mergeCell ref="B8:C10"/>
    <mergeCell ref="D8:D10"/>
    <mergeCell ref="E8:E10"/>
    <mergeCell ref="F8:F10"/>
    <mergeCell ref="G8:G10"/>
    <mergeCell ref="H8:H10"/>
    <mergeCell ref="I8:J8"/>
    <mergeCell ref="B14:C14"/>
    <mergeCell ref="B15:C15"/>
    <mergeCell ref="B16:C16"/>
    <mergeCell ref="B2:B4"/>
    <mergeCell ref="C2:D2"/>
    <mergeCell ref="F2:F4"/>
    <mergeCell ref="C3:D3"/>
    <mergeCell ref="C4:D4"/>
    <mergeCell ref="B11:C11"/>
    <mergeCell ref="B12:C12"/>
    <mergeCell ref="B13:C13"/>
    <mergeCell ref="B22:C22"/>
    <mergeCell ref="B23:C23"/>
    <mergeCell ref="B24:C24"/>
    <mergeCell ref="B25:C25"/>
    <mergeCell ref="B26:C26"/>
    <mergeCell ref="B17:C17"/>
    <mergeCell ref="B18:C18"/>
    <mergeCell ref="B19:C19"/>
    <mergeCell ref="B20:C20"/>
    <mergeCell ref="B21:C21"/>
    <mergeCell ref="B32:C32"/>
    <mergeCell ref="B33:C33"/>
    <mergeCell ref="B34:C34"/>
    <mergeCell ref="B35:C35"/>
    <mergeCell ref="B36:C36"/>
    <mergeCell ref="B27:C27"/>
    <mergeCell ref="B28:C28"/>
    <mergeCell ref="B29:C29"/>
    <mergeCell ref="B30:C30"/>
    <mergeCell ref="B31:C31"/>
    <mergeCell ref="B42:C42"/>
    <mergeCell ref="B43:C43"/>
    <mergeCell ref="B44:C44"/>
    <mergeCell ref="B45:C45"/>
    <mergeCell ref="B46:C46"/>
    <mergeCell ref="B37:C37"/>
    <mergeCell ref="B38:C38"/>
    <mergeCell ref="B39:C39"/>
    <mergeCell ref="B40:C40"/>
    <mergeCell ref="B41:C41"/>
    <mergeCell ref="B52:C52"/>
    <mergeCell ref="B53:C53"/>
    <mergeCell ref="B54:C54"/>
    <mergeCell ref="B55:C55"/>
    <mergeCell ref="B56:C56"/>
    <mergeCell ref="B47:C47"/>
    <mergeCell ref="B48:C48"/>
    <mergeCell ref="B49:C49"/>
    <mergeCell ref="B50:C50"/>
    <mergeCell ref="B51:C51"/>
    <mergeCell ref="B62:C62"/>
    <mergeCell ref="B63:C63"/>
    <mergeCell ref="B64:C64"/>
    <mergeCell ref="B65:C65"/>
    <mergeCell ref="B66:C66"/>
    <mergeCell ref="B57:C57"/>
    <mergeCell ref="B58:C58"/>
    <mergeCell ref="B59:C59"/>
    <mergeCell ref="B60:C60"/>
    <mergeCell ref="B61:C61"/>
    <mergeCell ref="B72:C72"/>
    <mergeCell ref="B73:C73"/>
    <mergeCell ref="B74:C74"/>
    <mergeCell ref="B75:C75"/>
    <mergeCell ref="B76:C76"/>
    <mergeCell ref="B67:C67"/>
    <mergeCell ref="B68:C68"/>
    <mergeCell ref="B69:C69"/>
    <mergeCell ref="B70:C70"/>
    <mergeCell ref="B71:C71"/>
    <mergeCell ref="B82:C82"/>
    <mergeCell ref="B83:C83"/>
    <mergeCell ref="B84:C84"/>
    <mergeCell ref="B85:C85"/>
    <mergeCell ref="B86:C86"/>
    <mergeCell ref="B77:C77"/>
    <mergeCell ref="B78:C78"/>
    <mergeCell ref="B79:C79"/>
    <mergeCell ref="B80:C80"/>
    <mergeCell ref="B81:C81"/>
    <mergeCell ref="B92:C92"/>
    <mergeCell ref="B93:C93"/>
    <mergeCell ref="B94:C94"/>
    <mergeCell ref="B95:C95"/>
    <mergeCell ref="B96:C96"/>
    <mergeCell ref="B87:C87"/>
    <mergeCell ref="B88:C88"/>
    <mergeCell ref="B89:C89"/>
    <mergeCell ref="B90:C90"/>
    <mergeCell ref="B91:C91"/>
    <mergeCell ref="B102:C102"/>
    <mergeCell ref="B103:C103"/>
    <mergeCell ref="B104:C104"/>
    <mergeCell ref="B105:C105"/>
    <mergeCell ref="B106:C106"/>
    <mergeCell ref="B97:C97"/>
    <mergeCell ref="B98:C98"/>
    <mergeCell ref="B99:C99"/>
    <mergeCell ref="B100:C100"/>
    <mergeCell ref="B101:C101"/>
    <mergeCell ref="E113:F113"/>
    <mergeCell ref="B114:C114"/>
    <mergeCell ref="E114:F114"/>
    <mergeCell ref="B110:C110"/>
    <mergeCell ref="B107:C107"/>
    <mergeCell ref="B108:C108"/>
    <mergeCell ref="B109:C109"/>
    <mergeCell ref="B111:C111"/>
    <mergeCell ref="B113:C113"/>
  </mergeCells>
  <conditionalFormatting sqref="Q1:Q109 Q111:Q1048576">
    <cfRule type="beginsWith" dxfId="59" priority="13" operator="beginsWith" text="MUY">
      <formula>LEFT(Q1,LEN("MUY"))="MUY"</formula>
    </cfRule>
    <cfRule type="beginsWith" dxfId="58" priority="14" operator="beginsWith" text="ALTO">
      <formula>LEFT(Q1,LEN("ALTO"))="ALTO"</formula>
    </cfRule>
    <cfRule type="beginsWith" dxfId="57" priority="15" operator="beginsWith" text="MEDIO">
      <formula>LEFT(Q1,LEN("MEDIO"))="MEDIO"</formula>
    </cfRule>
    <cfRule type="beginsWith" dxfId="56" priority="16" operator="beginsWith" text="BAJO">
      <formula>LEFT(Q1,LEN("BAJO"))="BAJO"</formula>
    </cfRule>
  </conditionalFormatting>
  <conditionalFormatting sqref="S1:S109 S111:S1048576">
    <cfRule type="beginsWith" dxfId="55" priority="9" operator="beginsWith" text="Nivel de Riesgo 1">
      <formula>LEFT(S1,LEN("Nivel de Riesgo 1"))="Nivel de Riesgo 1"</formula>
    </cfRule>
    <cfRule type="beginsWith" dxfId="54" priority="10" operator="beginsWith" text="Nivel de Riesgo 2">
      <formula>LEFT(S1,LEN("Nivel de Riesgo 2"))="Nivel de Riesgo 2"</formula>
    </cfRule>
    <cfRule type="beginsWith" dxfId="53" priority="11" operator="beginsWith" text="Nivel de Riesgo 3">
      <formula>LEFT(S1,LEN("Nivel de Riesgo 3"))="Nivel de Riesgo 3"</formula>
    </cfRule>
    <cfRule type="beginsWith" dxfId="52" priority="12" operator="beginsWith" text="Nivel de Riesgo 4">
      <formula>LEFT(S1,LEN("Nivel de Riesgo 4"))="Nivel de Riesgo 4"</formula>
    </cfRule>
  </conditionalFormatting>
  <conditionalFormatting sqref="Q110">
    <cfRule type="beginsWith" dxfId="51" priority="5" operator="beginsWith" text="MUY">
      <formula>LEFT(Q110,LEN("MUY"))="MUY"</formula>
    </cfRule>
    <cfRule type="beginsWith" dxfId="50" priority="6" operator="beginsWith" text="ALTO">
      <formula>LEFT(Q110,LEN("ALTO"))="ALTO"</formula>
    </cfRule>
    <cfRule type="beginsWith" dxfId="49" priority="7" operator="beginsWith" text="MEDIO">
      <formula>LEFT(Q110,LEN("MEDIO"))="MEDIO"</formula>
    </cfRule>
    <cfRule type="beginsWith" dxfId="48" priority="8" operator="beginsWith" text="BAJO">
      <formula>LEFT(Q110,LEN("BAJO"))="BAJO"</formula>
    </cfRule>
  </conditionalFormatting>
  <conditionalFormatting sqref="S110">
    <cfRule type="beginsWith" dxfId="47" priority="1" operator="beginsWith" text="Nivel de Riesgo 1">
      <formula>LEFT(S110,LEN("Nivel de Riesgo 1"))="Nivel de Riesgo 1"</formula>
    </cfRule>
    <cfRule type="beginsWith" dxfId="46" priority="2" operator="beginsWith" text="Nivel de Riesgo 2">
      <formula>LEFT(S110,LEN("Nivel de Riesgo 2"))="Nivel de Riesgo 2"</formula>
    </cfRule>
    <cfRule type="beginsWith" dxfId="45" priority="3" operator="beginsWith" text="Nivel de Riesgo 3">
      <formula>LEFT(S110,LEN("Nivel de Riesgo 3"))="Nivel de Riesgo 3"</formula>
    </cfRule>
    <cfRule type="beginsWith" dxfId="44" priority="4" operator="beginsWith" text="Nivel de Riesgo 4">
      <formula>LEFT(S110,LEN("Nivel de Riesgo 4"))="Nivel de Riesgo 4"</formula>
    </cfRule>
  </conditionalFormatting>
  <dataValidations count="1">
    <dataValidation type="list" allowBlank="1" showInputMessage="1" showErrorMessage="1" sqref="J11:J111">
      <formula1>INDIRECT(I11)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Datos!$B$3:$B$25</xm:f>
          </x14:formula1>
          <xm:sqref>B11:C111</xm:sqref>
        </x14:dataValidation>
        <x14:dataValidation type="list" allowBlank="1" showInputMessage="1" showErrorMessage="1">
          <x14:formula1>
            <xm:f>Datos!$B$133:$B$134</xm:f>
          </x14:formula1>
          <xm:sqref>H11:H111</xm:sqref>
        </x14:dataValidation>
        <x14:dataValidation type="list" allowBlank="1" showInputMessage="1" showErrorMessage="1">
          <x14:formula1>
            <xm:f>Datos!$B$137:$B$143</xm:f>
          </x14:formula1>
          <xm:sqref>I11:I111</xm:sqref>
        </x14:dataValidation>
        <x14:dataValidation type="list" allowBlank="1" showInputMessage="1" showErrorMessage="1">
          <x14:formula1>
            <xm:f>Datos!$B$171:$B$174</xm:f>
          </x14:formula1>
          <xm:sqref>R11:R111</xm:sqref>
        </x14:dataValidation>
        <x14:dataValidation type="list" allowBlank="1" showInputMessage="1" showErrorMessage="1">
          <x14:formula1>
            <xm:f>Datos!$B$156:$B$159</xm:f>
          </x14:formula1>
          <xm:sqref>O11:O111</xm:sqref>
        </x14:dataValidation>
        <x14:dataValidation type="list" allowBlank="1" showInputMessage="1" showErrorMessage="1">
          <x14:formula1>
            <xm:f>Datos!$B$162:$B$165</xm:f>
          </x14:formula1>
          <xm:sqref>P11:P111</xm:sqref>
        </x14:dataValidation>
        <x14:dataValidation type="list" allowBlank="1" showInputMessage="1" showErrorMessage="1">
          <x14:formula1>
            <xm:f>Datos!$E$3:$E$25</xm:f>
          </x14:formula1>
          <xm:sqref>E11:E111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AC517"/>
  <sheetViews>
    <sheetView showGridLines="0" zoomScale="80" zoomScaleNormal="80" workbookViewId="0">
      <pane ySplit="10" topLeftCell="A11" activePane="bottomLeft" state="frozen"/>
      <selection pane="bottomLeft" activeCell="B11" sqref="B11:C16"/>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6" width="30.42578125" style="60" customWidth="1"/>
    <col min="7" max="7" width="28.5703125" style="60" customWidth="1"/>
    <col min="8" max="9" width="54.28515625" style="60" customWidth="1"/>
    <col min="10" max="11" width="25.7109375" style="60" customWidth="1"/>
    <col min="12" max="12" width="30" style="60" customWidth="1"/>
    <col min="13" max="13" width="50" style="60" customWidth="1"/>
    <col min="14" max="14" width="42.85546875" style="60" customWidth="1"/>
    <col min="15" max="15" width="27.28515625" style="60" customWidth="1"/>
    <col min="16" max="16" width="27.140625" style="60" bestFit="1" customWidth="1"/>
    <col min="17" max="17" width="22.85546875" style="60" customWidth="1"/>
    <col min="18" max="18" width="34.28515625" style="60" bestFit="1" customWidth="1"/>
    <col min="19" max="21" width="17.140625" style="60" customWidth="1"/>
    <col min="22" max="22" width="35.7109375" style="60" customWidth="1"/>
    <col min="23" max="23" width="14.85546875" style="60" bestFit="1" customWidth="1"/>
    <col min="24" max="24" width="25.7109375" style="92" bestFit="1" customWidth="1"/>
    <col min="25" max="25" width="25.7109375" style="60" customWidth="1"/>
    <col min="26" max="26" width="28.5703125" style="61" customWidth="1"/>
    <col min="27" max="27" width="28.7109375" style="60" customWidth="1"/>
    <col min="28" max="28" width="31" style="60" bestFit="1" customWidth="1"/>
    <col min="29" max="29" width="42.140625" style="60" bestFit="1" customWidth="1"/>
    <col min="30" max="16384" width="11.42578125" style="60"/>
  </cols>
  <sheetData>
    <row r="1" spans="2:29" ht="15" customHeight="1" x14ac:dyDescent="0.25"/>
    <row r="2" spans="2:29" ht="30" customHeight="1" x14ac:dyDescent="0.25">
      <c r="B2" s="141"/>
      <c r="C2" s="142" t="s">
        <v>523</v>
      </c>
      <c r="D2" s="143"/>
      <c r="E2" s="3" t="s">
        <v>524</v>
      </c>
      <c r="F2" s="144"/>
    </row>
    <row r="3" spans="2:29" ht="30" customHeight="1" x14ac:dyDescent="0.25">
      <c r="B3" s="141"/>
      <c r="C3" s="142" t="s">
        <v>0</v>
      </c>
      <c r="D3" s="143"/>
      <c r="E3" s="3" t="s">
        <v>2</v>
      </c>
      <c r="F3" s="145"/>
    </row>
    <row r="4" spans="2:29" ht="30" customHeight="1" x14ac:dyDescent="0.25">
      <c r="B4" s="141"/>
      <c r="C4" s="142" t="s">
        <v>1</v>
      </c>
      <c r="D4" s="143"/>
      <c r="E4" s="9" t="s">
        <v>525</v>
      </c>
      <c r="F4" s="146"/>
    </row>
    <row r="5" spans="2:29" ht="15" customHeight="1" x14ac:dyDescent="0.25"/>
    <row r="6" spans="2:29" ht="45" customHeight="1" x14ac:dyDescent="0.25">
      <c r="C6" s="60" t="s">
        <v>7</v>
      </c>
    </row>
    <row r="7" spans="2:29" ht="15" customHeight="1" thickBot="1" x14ac:dyDescent="0.3"/>
    <row r="8" spans="2:29" s="62" customFormat="1" ht="15" customHeight="1" x14ac:dyDescent="0.25">
      <c r="B8" s="208" t="s">
        <v>140</v>
      </c>
      <c r="C8" s="209"/>
      <c r="D8" s="234" t="s">
        <v>67</v>
      </c>
      <c r="E8" s="234" t="s">
        <v>361</v>
      </c>
      <c r="F8" s="234"/>
      <c r="G8" s="234" t="s">
        <v>362</v>
      </c>
      <c r="H8" s="209" t="s">
        <v>363</v>
      </c>
      <c r="I8" s="209" t="s">
        <v>68</v>
      </c>
      <c r="J8" s="234" t="s">
        <v>25</v>
      </c>
      <c r="K8" s="234"/>
      <c r="L8" s="234"/>
      <c r="M8" s="234" t="s">
        <v>153</v>
      </c>
      <c r="N8" s="234"/>
      <c r="O8" s="234"/>
      <c r="P8" s="234"/>
      <c r="Q8" s="234"/>
      <c r="R8" s="234" t="s">
        <v>395</v>
      </c>
      <c r="S8" s="234"/>
      <c r="T8" s="234"/>
      <c r="U8" s="234"/>
      <c r="V8" s="234"/>
      <c r="W8" s="234"/>
      <c r="X8" s="234"/>
      <c r="Y8" s="234"/>
      <c r="Z8" s="234"/>
      <c r="AA8" s="234"/>
      <c r="AB8" s="234"/>
      <c r="AC8" s="239"/>
    </row>
    <row r="9" spans="2:29" s="62" customFormat="1" ht="15" customHeight="1" x14ac:dyDescent="0.25">
      <c r="B9" s="237"/>
      <c r="C9" s="232"/>
      <c r="D9" s="235"/>
      <c r="E9" s="235"/>
      <c r="F9" s="235"/>
      <c r="G9" s="232"/>
      <c r="H9" s="232"/>
      <c r="I9" s="232"/>
      <c r="J9" s="232" t="s">
        <v>70</v>
      </c>
      <c r="K9" s="232" t="s">
        <v>71</v>
      </c>
      <c r="L9" s="232" t="s">
        <v>152</v>
      </c>
      <c r="M9" s="232" t="s">
        <v>364</v>
      </c>
      <c r="N9" s="232" t="s">
        <v>365</v>
      </c>
      <c r="O9" s="232" t="s">
        <v>366</v>
      </c>
      <c r="P9" s="232" t="s">
        <v>367</v>
      </c>
      <c r="Q9" s="232" t="s">
        <v>368</v>
      </c>
      <c r="R9" s="232" t="s">
        <v>154</v>
      </c>
      <c r="S9" s="232" t="s">
        <v>160</v>
      </c>
      <c r="T9" s="232"/>
      <c r="U9" s="232"/>
      <c r="V9" s="232"/>
      <c r="W9" s="235" t="s">
        <v>473</v>
      </c>
      <c r="X9" s="232" t="s">
        <v>174</v>
      </c>
      <c r="Y9" s="232"/>
      <c r="Z9" s="232" t="s">
        <v>175</v>
      </c>
      <c r="AA9" s="232"/>
      <c r="AB9" s="232" t="s">
        <v>397</v>
      </c>
      <c r="AC9" s="240" t="s">
        <v>396</v>
      </c>
    </row>
    <row r="10" spans="2:29" s="62" customFormat="1" ht="15" customHeight="1" thickBot="1" x14ac:dyDescent="0.3">
      <c r="B10" s="238"/>
      <c r="C10" s="233"/>
      <c r="D10" s="236"/>
      <c r="E10" s="236"/>
      <c r="F10" s="236"/>
      <c r="G10" s="233"/>
      <c r="H10" s="233"/>
      <c r="I10" s="233"/>
      <c r="J10" s="233"/>
      <c r="K10" s="233"/>
      <c r="L10" s="233"/>
      <c r="M10" s="233"/>
      <c r="N10" s="233"/>
      <c r="O10" s="233"/>
      <c r="P10" s="233"/>
      <c r="Q10" s="233"/>
      <c r="R10" s="233"/>
      <c r="S10" s="93" t="s">
        <v>157</v>
      </c>
      <c r="T10" s="93" t="s">
        <v>158</v>
      </c>
      <c r="U10" s="93" t="s">
        <v>159</v>
      </c>
      <c r="V10" s="93" t="s">
        <v>162</v>
      </c>
      <c r="W10" s="236"/>
      <c r="X10" s="94" t="s">
        <v>169</v>
      </c>
      <c r="Y10" s="93" t="s">
        <v>472</v>
      </c>
      <c r="Z10" s="95" t="s">
        <v>169</v>
      </c>
      <c r="AA10" s="93" t="s">
        <v>433</v>
      </c>
      <c r="AB10" s="233"/>
      <c r="AC10" s="241"/>
    </row>
    <row r="11" spans="2:29" s="66" customFormat="1" ht="30" customHeight="1" x14ac:dyDescent="0.25">
      <c r="B11" s="162"/>
      <c r="C11" s="163"/>
      <c r="D11" s="211" t="str">
        <f>IF(B11="","-",VLOOKUP(B11,Datos!$B$3:$C$25,2,FALSE))</f>
        <v>-</v>
      </c>
      <c r="E11" s="226"/>
      <c r="F11" s="163"/>
      <c r="G11" s="229"/>
      <c r="H11" s="81"/>
      <c r="I11" s="79"/>
      <c r="J11" s="217"/>
      <c r="K11" s="217"/>
      <c r="L11" s="214" t="str">
        <f>IF(AND(J11=Datos!$B$186,K11=Datos!$B$193),Datos!$D$186,IF(AND(J11=Datos!$B$186,K11=Datos!$B$194),Datos!$E$186,IF(AND(J11=Datos!$B$186,K11=Datos!$B$195),Datos!$F$186,IF(AND(J11=Datos!$B$186,K11=Datos!$B$196),Datos!$G$186,IF(AND(J11=Datos!$B$186,K11=Datos!$B$197),Datos!$H$186,IF(AND(J11=Datos!$B$187,K11=Datos!$B$193),Datos!$D$187,IF(AND(J11=Datos!$B$187,K11=Datos!$B$194),Datos!$E$187,IF(AND(J11=Datos!$B$187,K11=Datos!$B$195),Datos!$F$187,IF(AND(J11=Datos!$B$187,K11=Datos!$B$196),Datos!$G$187,IF(AND(J11=Datos!$B$187,K11=Datos!$B$197),Datos!$H$187,IF(AND(J11=Datos!$B$188,K11=Datos!$B$193),Datos!$D$188,IF(AND(J11=Datos!$B$188,K11=Datos!$B$194),Datos!$E$188,IF(AND(J11=Datos!$B$188,K11=Datos!$B$195),Datos!$F$188,IF(AND(J11=Datos!$B$188,K11=Datos!$B$196),Datos!$G$188,IF(AND(J11=Datos!$B$188,K11=Datos!$B$197),Datos!$H$188,IF(AND(J11=Datos!$B$189,K11=Datos!$B$193),Datos!$D$189,IF(AND(J11=Datos!$B$189,K11=Datos!$B$194),Datos!$E$189,IF(AND(J11=Datos!$B$189,K11=Datos!$B$195),Datos!$F$189,IF(AND(J11=Datos!$B$189,K11=Datos!$B$196),Datos!$G$189,IF(AND(J11=Datos!$B$189,K11=Datos!$B$197),Datos!$H$189,IF(AND(J11=Datos!$B$190,K11=Datos!$B$193),Datos!$D$190,IF(AND(J11=Datos!$B$190,K11=Datos!$B$194),Datos!$E$190,IF(AND(J11=Datos!$B$190,K11=Datos!$B$195),Datos!$F$190,IF(AND(J11=Datos!$B$190,K11=Datos!$B$196),Datos!$G$190,IF(AND(J11=Datos!$B$190,K11=Datos!$B$197),Datos!$H$190,"-")))))))))))))))))))))))))</f>
        <v>-</v>
      </c>
      <c r="M11" s="79"/>
      <c r="N11" s="81"/>
      <c r="O11" s="81"/>
      <c r="P11" s="81"/>
      <c r="Q11" s="81"/>
      <c r="R11" s="79"/>
      <c r="S11" s="81"/>
      <c r="T11" s="81"/>
      <c r="U11" s="81"/>
      <c r="V11" s="81"/>
      <c r="W11" s="80">
        <f>((IF(S11=Datos!$B$83,0,IF(S11=Datos!$B$84,5,IF(S11=Datos!$B$85,10,IF(S11=Datos!$B$86,15,IF(S11=Datos!$B$87,20,IF(S11=Datos!$B$88,25,0)))))))/100)+((IF(T11=Datos!$B$83,0,IF(T11=Datos!$B$84,5,IF(T11=Datos!$B$85,10,IF(T11=Datos!$B$86,15,IF(T11=Datos!$B$87,20,IF(T11=Datos!$B$88,25,0)))))))/100)+((IF(U11=Datos!$B$83,0,IF(U11=Datos!$B$84,5,IF(U11=Datos!$B$85,10,IF(U11=Datos!$B$86,15,IF(U11=Datos!$B$87,20,IF(U11=Datos!$B$88,25,0)))))))/100)+((IF(V11=Datos!$B$83,0,IF(V11=Datos!$B$84,5,IF(V11=Datos!$B$85,10,IF(V11=Datos!$B$86,15,IF(V11=Datos!$B$87,20,IF(V11=Datos!$B$88,25,0)))))))/100)</f>
        <v>0</v>
      </c>
      <c r="X11" s="220">
        <f>IF(ISERROR((IF(R11=Datos!$B$80,W11,0)+IF(R12=Datos!$B$80,W12,0)+IF(R13=Datos!$B$80,W13,0)+IF(R14=Datos!$B$80,W14,0)+IF(R15=Datos!$B$80,W15,0)+IF(R16=Datos!$B$80,W16,0))/(IF(R11=Datos!$B$80,1,0)+IF(R12=Datos!$B$80,1,0)+IF(R13=Datos!$B$80,1,0)+IF(R14=Datos!$B$80,1,0)+IF(R15=Datos!$B$80,1,0)+IF(R16=Datos!$B$80,1,0))),0,(IF(R11=Datos!$B$80,W11,0)+IF(R12=Datos!$B$80,W12,0)+IF(R13=Datos!$B$80,W13,0)+IF(R14=Datos!$B$80,W14,0)+IF(R15=Datos!$B$80,W15,0)+IF(R16=Datos!$B$80,W16,0))/(IF(R11=Datos!$B$80,1,0)+IF(R12=Datos!$B$80,1,0)+IF(R13=Datos!$B$80,1,0)+IF(R14=Datos!$B$80,1,0)+IF(R15=Datos!$B$80,1,0)+IF(R16=Datos!$B$80,1,0)))</f>
        <v>0</v>
      </c>
      <c r="Y11" s="211" t="str">
        <f>IF(J11="","-",(IF(X11&gt;0,(IF(J11=Datos!$B$65,Datos!$B$65,IF(AND(J11=Datos!$B$66,X11&gt;0.49),Datos!$B$65,IF(AND(J11=Datos!$B$67,X11&gt;0.74),Datos!$B$65,IF(AND(J11=Datos!$B$67,X11&lt;0.75,X11&gt;0.49),Datos!$B$66,IF(AND(J11=Datos!$B$68,X11&gt;0.74),Datos!$B$66,IF(AND(J11=Datos!$B$68,X11&lt;0.75,X11&gt;0.49),Datos!$B$67,IF(AND(J11=Datos!$B$69,X11&gt;0.74),Datos!$B$67,IF(AND(J11=Datos!$B$69,X11&lt;0.75,X11&gt;0.49),Datos!$B$68,J11))))))))),J11)))</f>
        <v>-</v>
      </c>
      <c r="Z11" s="223">
        <f>IF(ISERROR((IF(R11=Datos!$B$79,W11,0)+IF(R12=Datos!$B$79,W12,0)+IF(R13=Datos!$B$79,W13,0)+IF(R14=Datos!$B$79,W14,0)+IF(R15=Datos!$B$79,W15,0)+IF(R16=Datos!$B$79,W16,0))/(IF(R11=Datos!$B$79,1,0)+IF(R12=Datos!$B$79,1,0)+IF(R13=Datos!$B$79,1,0)+IF(R14=Datos!$B$79,1,0)+IF(R15=Datos!$B$79,1,0)+IF(R16=Datos!$B$79,1,0))),0,(IF(R11=Datos!$B$79,W11,0)+IF(R12=Datos!$B$79,W12,0)+IF(R13=Datos!$B$79,W13,0)+IF(R14=Datos!$B$79,W14,0)+IF(R15=Datos!$B$79,W15,0)+IF(R16=Datos!$B$79,W16,0))/(IF(R11=Datos!$B$79,1,0)+IF(R12=Datos!$B$79,1,0)+IF(R13=Datos!$B$79,1,0)+IF(R14=Datos!$B$79,1,0)+IF(R15=Datos!$B$79,1,0)+IF(R16=Datos!$B$79,1,0)))</f>
        <v>0</v>
      </c>
      <c r="AA11" s="211" t="str">
        <f>IF(K11="","-",(IF(Z11&gt;0,(IF(K11=Datos!$B$72,Datos!$B$72,IF(AND(K11=Datos!$B$73,Z11&gt;0.49),Datos!$B$72,IF(AND(K11=Datos!$B$74,Z11&gt;0.74),Datos!$B$72,IF(AND(K11=Datos!$B$74,Z11&lt;0.75,Z11&gt;0.49),Datos!$B$73,IF(AND(K11=Datos!$B$75,Z11&gt;0.74),Datos!$B$73,IF(AND(K11=Datos!$B$75,Z11&lt;0.75,Z11&gt;0.49),Datos!$B$74,IF(AND(K11=Datos!$B$76,Z11&gt;0.74),Datos!$B$74,IF(AND(K11=Datos!$B$76,Z11&lt;0.75,Z11&gt;0.49),Datos!$B$75,K11))))))))),K11)))</f>
        <v>-</v>
      </c>
      <c r="AB11" s="214" t="str">
        <f>IF(AND(Y11=Datos!$B$186,AA11=Datos!$B$193),Datos!$D$186,IF(AND(Y11=Datos!$B$186,AA11=Datos!$B$194),Datos!$E$186,IF(AND(Y11=Datos!$B$186,AA11=Datos!$B$195),Datos!$F$186,IF(AND(Y11=Datos!$B$186,AA11=Datos!$B$196),Datos!$G$186,IF(AND(Y11=Datos!$B$186,AA11=Datos!$B$197),Datos!$H$186,IF(AND(Y11=Datos!$B$187,AA11=Datos!$B$193),Datos!$D$187,IF(AND(Y11=Datos!$B$187,AA11=Datos!$B$194),Datos!$E$187,IF(AND(Y11=Datos!$B$187,AA11=Datos!$B$195),Datos!$F$187,IF(AND(Y11=Datos!$B$187,AA11=Datos!$B$196),Datos!$G$187,IF(AND(Y11=Datos!$B$187,AA11=Datos!$B$197),Datos!$H$187,IF(AND(Y11=Datos!$B$188,AA11=Datos!$B$193),Datos!$D$188,IF(AND(Y11=Datos!$B$188,AA11=Datos!$B$194),Datos!$E$188,IF(AND(Y11=Datos!$B$188,AA11=Datos!$B$195),Datos!$F$188,IF(AND(Y11=Datos!$B$188,AA11=Datos!$B$196),Datos!$G$188,IF(AND(Y11=Datos!$B$188,AA11=Datos!$B$197),Datos!$H$188,IF(AND(Y11=Datos!$B$189,AA11=Datos!$B$193),Datos!$D$189,IF(AND(Y11=Datos!$B$189,AA11=Datos!$B$194),Datos!$E$189,IF(AND(Y11=Datos!$B$189,AA11=Datos!$B$195),Datos!$F$189,IF(AND(Y11=Datos!$B$189,AA11=Datos!$B$196),Datos!$G$189,IF(AND(Y11=Datos!$B$189,AA11=Datos!$B$197),Datos!$H$189,IF(AND(Y11=Datos!$B$190,AA11=Datos!$B$193),Datos!$D$190,IF(AND(Y11=Datos!$B$190,AA11=Datos!$B$194),Datos!$E$190,IF(AND(Y11=Datos!$B$190,AA11=Datos!$B$195),Datos!$F$190,IF(AND(Y11=Datos!$B$190,AA11=Datos!$B$196),Datos!$G$190,IF(AND(Y11=Datos!$B$190,AA11=Datos!$B$197),Datos!$H$190,"-")))))))))))))))))))))))))</f>
        <v>-</v>
      </c>
      <c r="AC11" s="103"/>
    </row>
    <row r="12" spans="2:29" s="66" customFormat="1" ht="30" customHeight="1" x14ac:dyDescent="0.25">
      <c r="B12" s="164"/>
      <c r="C12" s="165"/>
      <c r="D12" s="212"/>
      <c r="E12" s="227"/>
      <c r="F12" s="165"/>
      <c r="G12" s="230"/>
      <c r="H12" s="99"/>
      <c r="I12" s="100"/>
      <c r="J12" s="218"/>
      <c r="K12" s="218"/>
      <c r="L12" s="215"/>
      <c r="M12" s="100"/>
      <c r="N12" s="99"/>
      <c r="O12" s="99"/>
      <c r="P12" s="99"/>
      <c r="Q12" s="99"/>
      <c r="R12" s="100"/>
      <c r="S12" s="99"/>
      <c r="T12" s="99"/>
      <c r="U12" s="99"/>
      <c r="V12" s="99"/>
      <c r="W12" s="96">
        <f>((IF(S12=Datos!$B$83,0,IF(S12=Datos!$B$84,5,IF(S12=Datos!$B$85,10,IF(S12=Datos!$B$86,15,IF(S12=Datos!$B$87,20,IF(S12=Datos!$B$88,25,0)))))))/100)+((IF(T12=Datos!$B$83,0,IF(T12=Datos!$B$84,5,IF(T12=Datos!$B$85,10,IF(T12=Datos!$B$86,15,IF(T12=Datos!$B$87,20,IF(T12=Datos!$B$88,25,0)))))))/100)+((IF(U12=Datos!$B$83,0,IF(U12=Datos!$B$84,5,IF(U12=Datos!$B$85,10,IF(U12=Datos!$B$86,15,IF(U12=Datos!$B$87,20,IF(U12=Datos!$B$88,25,0)))))))/100)+((IF(V12=Datos!$B$83,0,IF(V12=Datos!$B$84,5,IF(V12=Datos!$B$85,10,IF(V12=Datos!$B$86,15,IF(V12=Datos!$B$87,20,IF(V12=Datos!$B$88,25,0)))))))/100)</f>
        <v>0</v>
      </c>
      <c r="X12" s="221"/>
      <c r="Y12" s="212"/>
      <c r="Z12" s="224"/>
      <c r="AA12" s="212"/>
      <c r="AB12" s="215"/>
      <c r="AC12" s="104"/>
    </row>
    <row r="13" spans="2:29" s="66" customFormat="1" ht="30" customHeight="1" x14ac:dyDescent="0.25">
      <c r="B13" s="164"/>
      <c r="C13" s="165"/>
      <c r="D13" s="212"/>
      <c r="E13" s="227"/>
      <c r="F13" s="165"/>
      <c r="G13" s="230"/>
      <c r="H13" s="99"/>
      <c r="I13" s="100"/>
      <c r="J13" s="218"/>
      <c r="K13" s="218"/>
      <c r="L13" s="215"/>
      <c r="M13" s="100"/>
      <c r="N13" s="99"/>
      <c r="O13" s="99"/>
      <c r="P13" s="99"/>
      <c r="Q13" s="99"/>
      <c r="R13" s="100"/>
      <c r="S13" s="99"/>
      <c r="T13" s="99"/>
      <c r="U13" s="99"/>
      <c r="V13" s="99"/>
      <c r="W13" s="96">
        <f>((IF(S13=Datos!$B$83,0,IF(S13=Datos!$B$84,5,IF(S13=Datos!$B$85,10,IF(S13=Datos!$B$86,15,IF(S13=Datos!$B$87,20,IF(S13=Datos!$B$88,25,0)))))))/100)+((IF(T13=Datos!$B$83,0,IF(T13=Datos!$B$84,5,IF(T13=Datos!$B$85,10,IF(T13=Datos!$B$86,15,IF(T13=Datos!$B$87,20,IF(T13=Datos!$B$88,25,0)))))))/100)+((IF(U13=Datos!$B$83,0,IF(U13=Datos!$B$84,5,IF(U13=Datos!$B$85,10,IF(U13=Datos!$B$86,15,IF(U13=Datos!$B$87,20,IF(U13=Datos!$B$88,25,0)))))))/100)+((IF(V13=Datos!$B$83,0,IF(V13=Datos!$B$84,5,IF(V13=Datos!$B$85,10,IF(V13=Datos!$B$86,15,IF(V13=Datos!$B$87,20,IF(V13=Datos!$B$88,25,0)))))))/100)</f>
        <v>0</v>
      </c>
      <c r="X13" s="221"/>
      <c r="Y13" s="212"/>
      <c r="Z13" s="224"/>
      <c r="AA13" s="212"/>
      <c r="AB13" s="215"/>
      <c r="AC13" s="104"/>
    </row>
    <row r="14" spans="2:29" s="66" customFormat="1" ht="30" customHeight="1" x14ac:dyDescent="0.25">
      <c r="B14" s="164"/>
      <c r="C14" s="165"/>
      <c r="D14" s="212"/>
      <c r="E14" s="227"/>
      <c r="F14" s="165"/>
      <c r="G14" s="230"/>
      <c r="H14" s="99"/>
      <c r="I14" s="100"/>
      <c r="J14" s="218"/>
      <c r="K14" s="218"/>
      <c r="L14" s="215"/>
      <c r="M14" s="100"/>
      <c r="N14" s="99"/>
      <c r="O14" s="99"/>
      <c r="P14" s="99"/>
      <c r="Q14" s="99"/>
      <c r="R14" s="100"/>
      <c r="S14" s="99"/>
      <c r="T14" s="99"/>
      <c r="U14" s="99"/>
      <c r="V14" s="99"/>
      <c r="W14" s="96">
        <f>((IF(S14=Datos!$B$83,0,IF(S14=Datos!$B$84,5,IF(S14=Datos!$B$85,10,IF(S14=Datos!$B$86,15,IF(S14=Datos!$B$87,20,IF(S14=Datos!$B$88,25,0)))))))/100)+((IF(T14=Datos!$B$83,0,IF(T14=Datos!$B$84,5,IF(T14=Datos!$B$85,10,IF(T14=Datos!$B$86,15,IF(T14=Datos!$B$87,20,IF(T14=Datos!$B$88,25,0)))))))/100)+((IF(U14=Datos!$B$83,0,IF(U14=Datos!$B$84,5,IF(U14=Datos!$B$85,10,IF(U14=Datos!$B$86,15,IF(U14=Datos!$B$87,20,IF(U14=Datos!$B$88,25,0)))))))/100)+((IF(V14=Datos!$B$83,0,IF(V14=Datos!$B$84,5,IF(V14=Datos!$B$85,10,IF(V14=Datos!$B$86,15,IF(V14=Datos!$B$87,20,IF(V14=Datos!$B$88,25,0)))))))/100)</f>
        <v>0</v>
      </c>
      <c r="X14" s="221"/>
      <c r="Y14" s="212"/>
      <c r="Z14" s="224"/>
      <c r="AA14" s="212"/>
      <c r="AB14" s="215"/>
      <c r="AC14" s="104"/>
    </row>
    <row r="15" spans="2:29" s="66" customFormat="1" ht="30" customHeight="1" x14ac:dyDescent="0.25">
      <c r="B15" s="164"/>
      <c r="C15" s="165"/>
      <c r="D15" s="212"/>
      <c r="E15" s="227"/>
      <c r="F15" s="165"/>
      <c r="G15" s="230"/>
      <c r="H15" s="99"/>
      <c r="I15" s="100"/>
      <c r="J15" s="218"/>
      <c r="K15" s="218"/>
      <c r="L15" s="215"/>
      <c r="M15" s="100"/>
      <c r="N15" s="99"/>
      <c r="O15" s="99"/>
      <c r="P15" s="99"/>
      <c r="Q15" s="99"/>
      <c r="R15" s="100"/>
      <c r="S15" s="99"/>
      <c r="T15" s="99"/>
      <c r="U15" s="99"/>
      <c r="V15" s="99"/>
      <c r="W15" s="96">
        <f>((IF(S15=Datos!$B$83,0,IF(S15=Datos!$B$84,5,IF(S15=Datos!$B$85,10,IF(S15=Datos!$B$86,15,IF(S15=Datos!$B$87,20,IF(S15=Datos!$B$88,25,0)))))))/100)+((IF(T15=Datos!$B$83,0,IF(T15=Datos!$B$84,5,IF(T15=Datos!$B$85,10,IF(T15=Datos!$B$86,15,IF(T15=Datos!$B$87,20,IF(T15=Datos!$B$88,25,0)))))))/100)+((IF(U15=Datos!$B$83,0,IF(U15=Datos!$B$84,5,IF(U15=Datos!$B$85,10,IF(U15=Datos!$B$86,15,IF(U15=Datos!$B$87,20,IF(U15=Datos!$B$88,25,0)))))))/100)+((IF(V15=Datos!$B$83,0,IF(V15=Datos!$B$84,5,IF(V15=Datos!$B$85,10,IF(V15=Datos!$B$86,15,IF(V15=Datos!$B$87,20,IF(V15=Datos!$B$88,25,0)))))))/100)</f>
        <v>0</v>
      </c>
      <c r="X15" s="221"/>
      <c r="Y15" s="212"/>
      <c r="Z15" s="224"/>
      <c r="AA15" s="212"/>
      <c r="AB15" s="215"/>
      <c r="AC15" s="104"/>
    </row>
    <row r="16" spans="2:29" s="66" customFormat="1" ht="30" customHeight="1" thickBot="1" x14ac:dyDescent="0.3">
      <c r="B16" s="166"/>
      <c r="C16" s="167"/>
      <c r="D16" s="213"/>
      <c r="E16" s="228"/>
      <c r="F16" s="167"/>
      <c r="G16" s="231"/>
      <c r="H16" s="101"/>
      <c r="I16" s="102"/>
      <c r="J16" s="219"/>
      <c r="K16" s="219"/>
      <c r="L16" s="216"/>
      <c r="M16" s="102"/>
      <c r="N16" s="101"/>
      <c r="O16" s="101"/>
      <c r="P16" s="101"/>
      <c r="Q16" s="101"/>
      <c r="R16" s="102"/>
      <c r="S16" s="101"/>
      <c r="T16" s="101"/>
      <c r="U16" s="101"/>
      <c r="V16" s="101"/>
      <c r="W16" s="97">
        <f>((IF(S16=Datos!$B$83,0,IF(S16=Datos!$B$84,5,IF(S16=Datos!$B$85,10,IF(S16=Datos!$B$86,15,IF(S16=Datos!$B$87,20,IF(S16=Datos!$B$88,25,0)))))))/100)+((IF(T16=Datos!$B$83,0,IF(T16=Datos!$B$84,5,IF(T16=Datos!$B$85,10,IF(T16=Datos!$B$86,15,IF(T16=Datos!$B$87,20,IF(T16=Datos!$B$88,25,0)))))))/100)+((IF(U16=Datos!$B$83,0,IF(U16=Datos!$B$84,5,IF(U16=Datos!$B$85,10,IF(U16=Datos!$B$86,15,IF(U16=Datos!$B$87,20,IF(U16=Datos!$B$88,25,0)))))))/100)+((IF(V16=Datos!$B$83,0,IF(V16=Datos!$B$84,5,IF(V16=Datos!$B$85,10,IF(V16=Datos!$B$86,15,IF(V16=Datos!$B$87,20,IF(V16=Datos!$B$88,25,0)))))))/100)</f>
        <v>0</v>
      </c>
      <c r="X16" s="222"/>
      <c r="Y16" s="213"/>
      <c r="Z16" s="225"/>
      <c r="AA16" s="213"/>
      <c r="AB16" s="216"/>
      <c r="AC16" s="105"/>
    </row>
    <row r="17" spans="2:29" s="66" customFormat="1" ht="30" customHeight="1" x14ac:dyDescent="0.25">
      <c r="B17" s="162"/>
      <c r="C17" s="163"/>
      <c r="D17" s="211" t="str">
        <f>IF(B17="","-",VLOOKUP(B17,Datos!$B$3:$C$25,2,FALSE))</f>
        <v>-</v>
      </c>
      <c r="E17" s="226"/>
      <c r="F17" s="163"/>
      <c r="G17" s="229"/>
      <c r="H17" s="81"/>
      <c r="I17" s="79"/>
      <c r="J17" s="217"/>
      <c r="K17" s="217"/>
      <c r="L17" s="214" t="str">
        <f>IF(AND(J17=Datos!$B$186,K17=Datos!$B$193),Datos!$D$186,IF(AND(J17=Datos!$B$186,K17=Datos!$B$194),Datos!$E$186,IF(AND(J17=Datos!$B$186,K17=Datos!$B$195),Datos!$F$186,IF(AND(J17=Datos!$B$186,K17=Datos!$B$196),Datos!$G$186,IF(AND(J17=Datos!$B$186,K17=Datos!$B$197),Datos!$H$186,IF(AND(J17=Datos!$B$187,K17=Datos!$B$193),Datos!$D$187,IF(AND(J17=Datos!$B$187,K17=Datos!$B$194),Datos!$E$187,IF(AND(J17=Datos!$B$187,K17=Datos!$B$195),Datos!$F$187,IF(AND(J17=Datos!$B$187,K17=Datos!$B$196),Datos!$G$187,IF(AND(J17=Datos!$B$187,K17=Datos!$B$197),Datos!$H$187,IF(AND(J17=Datos!$B$188,K17=Datos!$B$193),Datos!$D$188,IF(AND(J17=Datos!$B$188,K17=Datos!$B$194),Datos!$E$188,IF(AND(J17=Datos!$B$188,K17=Datos!$B$195),Datos!$F$188,IF(AND(J17=Datos!$B$188,K17=Datos!$B$196),Datos!$G$188,IF(AND(J17=Datos!$B$188,K17=Datos!$B$197),Datos!$H$188,IF(AND(J17=Datos!$B$189,K17=Datos!$B$193),Datos!$D$189,IF(AND(J17=Datos!$B$189,K17=Datos!$B$194),Datos!$E$189,IF(AND(J17=Datos!$B$189,K17=Datos!$B$195),Datos!$F$189,IF(AND(J17=Datos!$B$189,K17=Datos!$B$196),Datos!$G$189,IF(AND(J17=Datos!$B$189,K17=Datos!$B$197),Datos!$H$189,IF(AND(J17=Datos!$B$190,K17=Datos!$B$193),Datos!$D$190,IF(AND(J17=Datos!$B$190,K17=Datos!$B$194),Datos!$E$190,IF(AND(J17=Datos!$B$190,K17=Datos!$B$195),Datos!$F$190,IF(AND(J17=Datos!$B$190,K17=Datos!$B$196),Datos!$G$190,IF(AND(J17=Datos!$B$190,K17=Datos!$B$197),Datos!$H$190,"-")))))))))))))))))))))))))</f>
        <v>-</v>
      </c>
      <c r="M17" s="79"/>
      <c r="N17" s="81"/>
      <c r="O17" s="81"/>
      <c r="P17" s="81"/>
      <c r="Q17" s="81"/>
      <c r="R17" s="79"/>
      <c r="S17" s="81"/>
      <c r="T17" s="81"/>
      <c r="U17" s="81"/>
      <c r="V17" s="81"/>
      <c r="W17" s="80">
        <f>((IF(S17=Datos!$B$83,0,IF(S17=Datos!$B$84,5,IF(S17=Datos!$B$85,10,IF(S17=Datos!$B$86,15,IF(S17=Datos!$B$87,20,IF(S17=Datos!$B$88,25,0)))))))/100)+((IF(T17=Datos!$B$83,0,IF(T17=Datos!$B$84,5,IF(T17=Datos!$B$85,10,IF(T17=Datos!$B$86,15,IF(T17=Datos!$B$87,20,IF(T17=Datos!$B$88,25,0)))))))/100)+((IF(U17=Datos!$B$83,0,IF(U17=Datos!$B$84,5,IF(U17=Datos!$B$85,10,IF(U17=Datos!$B$86,15,IF(U17=Datos!$B$87,20,IF(U17=Datos!$B$88,25,0)))))))/100)+((IF(V17=Datos!$B$83,0,IF(V17=Datos!$B$84,5,IF(V17=Datos!$B$85,10,IF(V17=Datos!$B$86,15,IF(V17=Datos!$B$87,20,IF(V17=Datos!$B$88,25,0)))))))/100)</f>
        <v>0</v>
      </c>
      <c r="X17" s="220">
        <f>IF(ISERROR((IF(R17=Datos!$B$80,W17,0)+IF(R18=Datos!$B$80,W18,0)+IF(R19=Datos!$B$80,W19,0)+IF(R20=Datos!$B$80,W20,0)+IF(R21=Datos!$B$80,W21,0)+IF(R22=Datos!$B$80,W22,0))/(IF(R17=Datos!$B$80,1,0)+IF(R18=Datos!$B$80,1,0)+IF(R19=Datos!$B$80,1,0)+IF(R20=Datos!$B$80,1,0)+IF(R21=Datos!$B$80,1,0)+IF(R22=Datos!$B$80,1,0))),0,(IF(R17=Datos!$B$80,W17,0)+IF(R18=Datos!$B$80,W18,0)+IF(R19=Datos!$B$80,W19,0)+IF(R20=Datos!$B$80,W20,0)+IF(R21=Datos!$B$80,W21,0)+IF(R22=Datos!$B$80,W22,0))/(IF(R17=Datos!$B$80,1,0)+IF(R18=Datos!$B$80,1,0)+IF(R19=Datos!$B$80,1,0)+IF(R20=Datos!$B$80,1,0)+IF(R21=Datos!$B$80,1,0)+IF(R22=Datos!$B$80,1,0)))</f>
        <v>0</v>
      </c>
      <c r="Y17" s="211" t="str">
        <f>IF(J17="","-",(IF(X17&gt;0,(IF(J17=Datos!$B$65,Datos!$B$65,IF(AND(J17=Datos!$B$66,X17&gt;0.49),Datos!$B$65,IF(AND(J17=Datos!$B$67,X17&gt;0.74),Datos!$B$65,IF(AND(J17=Datos!$B$67,X17&lt;0.75,X17&gt;0.49),Datos!$B$66,IF(AND(J17=Datos!$B$68,X17&gt;0.74),Datos!$B$66,IF(AND(J17=Datos!$B$68,X17&lt;0.75,X17&gt;0.49),Datos!$B$67,IF(AND(J17=Datos!$B$69,X17&gt;0.74),Datos!$B$67,IF(AND(J17=Datos!$B$69,X17&lt;0.75,X17&gt;0.49),Datos!$B$68,J17))))))))),J17)))</f>
        <v>-</v>
      </c>
      <c r="Z17" s="223">
        <f>IF(ISERROR((IF(R17=Datos!$B$79,W17,0)+IF(R18=Datos!$B$79,W18,0)+IF(R19=Datos!$B$79,W19,0)+IF(R20=Datos!$B$79,W20,0)+IF(R21=Datos!$B$79,W21,0)+IF(R22=Datos!$B$79,W22,0))/(IF(R17=Datos!$B$79,1,0)+IF(R18=Datos!$B$79,1,0)+IF(R19=Datos!$B$79,1,0)+IF(R20=Datos!$B$79,1,0)+IF(R21=Datos!$B$79,1,0)+IF(R22=Datos!$B$79,1,0))),0,(IF(R17=Datos!$B$79,W17,0)+IF(R18=Datos!$B$79,W18,0)+IF(R19=Datos!$B$79,W19,0)+IF(R20=Datos!$B$79,W20,0)+IF(R21=Datos!$B$79,W21,0)+IF(R22=Datos!$B$79,W22,0))/(IF(R17=Datos!$B$79,1,0)+IF(R18=Datos!$B$79,1,0)+IF(R19=Datos!$B$79,1,0)+IF(R20=Datos!$B$79,1,0)+IF(R21=Datos!$B$79,1,0)+IF(R22=Datos!$B$79,1,0)))</f>
        <v>0</v>
      </c>
      <c r="AA17" s="211" t="str">
        <f>IF(K17="","-",(IF(Z17&gt;0,(IF(K17=Datos!$B$72,Datos!$B$72,IF(AND(K17=Datos!$B$73,Z17&gt;0.49),Datos!$B$72,IF(AND(K17=Datos!$B$74,Z17&gt;0.74),Datos!$B$72,IF(AND(K17=Datos!$B$74,Z17&lt;0.75,Z17&gt;0.49),Datos!$B$73,IF(AND(K17=Datos!$B$75,Z17&gt;0.74),Datos!$B$73,IF(AND(K17=Datos!$B$75,Z17&lt;0.75,Z17&gt;0.49),Datos!$B$74,IF(AND(K17=Datos!$B$76,Z17&gt;0.74),Datos!$B$74,IF(AND(K17=Datos!$B$76,Z17&lt;0.75,Z17&gt;0.49),Datos!$B$75,K17))))))))),K17)))</f>
        <v>-</v>
      </c>
      <c r="AB17" s="214" t="str">
        <f>IF(AND(Y17=Datos!$B$186,AA17=Datos!$B$193),Datos!$D$186,IF(AND(Y17=Datos!$B$186,AA17=Datos!$B$194),Datos!$E$186,IF(AND(Y17=Datos!$B$186,AA17=Datos!$B$195),Datos!$F$186,IF(AND(Y17=Datos!$B$186,AA17=Datos!$B$196),Datos!$G$186,IF(AND(Y17=Datos!$B$186,AA17=Datos!$B$197),Datos!$H$186,IF(AND(Y17=Datos!$B$187,AA17=Datos!$B$193),Datos!$D$187,IF(AND(Y17=Datos!$B$187,AA17=Datos!$B$194),Datos!$E$187,IF(AND(Y17=Datos!$B$187,AA17=Datos!$B$195),Datos!$F$187,IF(AND(Y17=Datos!$B$187,AA17=Datos!$B$196),Datos!$G$187,IF(AND(Y17=Datos!$B$187,AA17=Datos!$B$197),Datos!$H$187,IF(AND(Y17=Datos!$B$188,AA17=Datos!$B$193),Datos!$D$188,IF(AND(Y17=Datos!$B$188,AA17=Datos!$B$194),Datos!$E$188,IF(AND(Y17=Datos!$B$188,AA17=Datos!$B$195),Datos!$F$188,IF(AND(Y17=Datos!$B$188,AA17=Datos!$B$196),Datos!$G$188,IF(AND(Y17=Datos!$B$188,AA17=Datos!$B$197),Datos!$H$188,IF(AND(Y17=Datos!$B$189,AA17=Datos!$B$193),Datos!$D$189,IF(AND(Y17=Datos!$B$189,AA17=Datos!$B$194),Datos!$E$189,IF(AND(Y17=Datos!$B$189,AA17=Datos!$B$195),Datos!$F$189,IF(AND(Y17=Datos!$B$189,AA17=Datos!$B$196),Datos!$G$189,IF(AND(Y17=Datos!$B$189,AA17=Datos!$B$197),Datos!$H$189,IF(AND(Y17=Datos!$B$190,AA17=Datos!$B$193),Datos!$D$190,IF(AND(Y17=Datos!$B$190,AA17=Datos!$B$194),Datos!$E$190,IF(AND(Y17=Datos!$B$190,AA17=Datos!$B$195),Datos!$F$190,IF(AND(Y17=Datos!$B$190,AA17=Datos!$B$196),Datos!$G$190,IF(AND(Y17=Datos!$B$190,AA17=Datos!$B$197),Datos!$H$190,"-")))))))))))))))))))))))))</f>
        <v>-</v>
      </c>
      <c r="AC17" s="103"/>
    </row>
    <row r="18" spans="2:29" s="66" customFormat="1" ht="30" customHeight="1" x14ac:dyDescent="0.25">
      <c r="B18" s="164"/>
      <c r="C18" s="165"/>
      <c r="D18" s="212"/>
      <c r="E18" s="227"/>
      <c r="F18" s="165"/>
      <c r="G18" s="230"/>
      <c r="H18" s="99"/>
      <c r="I18" s="100"/>
      <c r="J18" s="218"/>
      <c r="K18" s="218"/>
      <c r="L18" s="215"/>
      <c r="M18" s="100"/>
      <c r="N18" s="99"/>
      <c r="O18" s="99"/>
      <c r="P18" s="99"/>
      <c r="Q18" s="99"/>
      <c r="R18" s="100"/>
      <c r="S18" s="99"/>
      <c r="T18" s="99"/>
      <c r="U18" s="99"/>
      <c r="V18" s="99"/>
      <c r="W18" s="96">
        <f>((IF(S18=Datos!$B$83,0,IF(S18=Datos!$B$84,5,IF(S18=Datos!$B$85,10,IF(S18=Datos!$B$86,15,IF(S18=Datos!$B$87,20,IF(S18=Datos!$B$88,25,0)))))))/100)+((IF(T18=Datos!$B$83,0,IF(T18=Datos!$B$84,5,IF(T18=Datos!$B$85,10,IF(T18=Datos!$B$86,15,IF(T18=Datos!$B$87,20,IF(T18=Datos!$B$88,25,0)))))))/100)+((IF(U18=Datos!$B$83,0,IF(U18=Datos!$B$84,5,IF(U18=Datos!$B$85,10,IF(U18=Datos!$B$86,15,IF(U18=Datos!$B$87,20,IF(U18=Datos!$B$88,25,0)))))))/100)+((IF(V18=Datos!$B$83,0,IF(V18=Datos!$B$84,5,IF(V18=Datos!$B$85,10,IF(V18=Datos!$B$86,15,IF(V18=Datos!$B$87,20,IF(V18=Datos!$B$88,25,0)))))))/100)</f>
        <v>0</v>
      </c>
      <c r="X18" s="221"/>
      <c r="Y18" s="212"/>
      <c r="Z18" s="224"/>
      <c r="AA18" s="212"/>
      <c r="AB18" s="215"/>
      <c r="AC18" s="104"/>
    </row>
    <row r="19" spans="2:29" s="66" customFormat="1" ht="30" customHeight="1" x14ac:dyDescent="0.25">
      <c r="B19" s="164"/>
      <c r="C19" s="165"/>
      <c r="D19" s="212"/>
      <c r="E19" s="227"/>
      <c r="F19" s="165"/>
      <c r="G19" s="230"/>
      <c r="H19" s="99"/>
      <c r="I19" s="100"/>
      <c r="J19" s="218"/>
      <c r="K19" s="218"/>
      <c r="L19" s="215"/>
      <c r="M19" s="100"/>
      <c r="N19" s="99"/>
      <c r="O19" s="99"/>
      <c r="P19" s="99"/>
      <c r="Q19" s="99"/>
      <c r="R19" s="100"/>
      <c r="S19" s="99"/>
      <c r="T19" s="99"/>
      <c r="U19" s="99"/>
      <c r="V19" s="99"/>
      <c r="W19" s="96">
        <f>((IF(S19=Datos!$B$83,0,IF(S19=Datos!$B$84,5,IF(S19=Datos!$B$85,10,IF(S19=Datos!$B$86,15,IF(S19=Datos!$B$87,20,IF(S19=Datos!$B$88,25,0)))))))/100)+((IF(T19=Datos!$B$83,0,IF(T19=Datos!$B$84,5,IF(T19=Datos!$B$85,10,IF(T19=Datos!$B$86,15,IF(T19=Datos!$B$87,20,IF(T19=Datos!$B$88,25,0)))))))/100)+((IF(U19=Datos!$B$83,0,IF(U19=Datos!$B$84,5,IF(U19=Datos!$B$85,10,IF(U19=Datos!$B$86,15,IF(U19=Datos!$B$87,20,IF(U19=Datos!$B$88,25,0)))))))/100)+((IF(V19=Datos!$B$83,0,IF(V19=Datos!$B$84,5,IF(V19=Datos!$B$85,10,IF(V19=Datos!$B$86,15,IF(V19=Datos!$B$87,20,IF(V19=Datos!$B$88,25,0)))))))/100)</f>
        <v>0</v>
      </c>
      <c r="X19" s="221"/>
      <c r="Y19" s="212"/>
      <c r="Z19" s="224"/>
      <c r="AA19" s="212"/>
      <c r="AB19" s="215"/>
      <c r="AC19" s="104"/>
    </row>
    <row r="20" spans="2:29" s="66" customFormat="1" ht="30" customHeight="1" x14ac:dyDescent="0.25">
      <c r="B20" s="164"/>
      <c r="C20" s="165"/>
      <c r="D20" s="212"/>
      <c r="E20" s="227"/>
      <c r="F20" s="165"/>
      <c r="G20" s="230"/>
      <c r="H20" s="99"/>
      <c r="I20" s="100"/>
      <c r="J20" s="218"/>
      <c r="K20" s="218"/>
      <c r="L20" s="215"/>
      <c r="M20" s="100"/>
      <c r="N20" s="99"/>
      <c r="O20" s="99"/>
      <c r="P20" s="99"/>
      <c r="Q20" s="99"/>
      <c r="R20" s="100"/>
      <c r="S20" s="99"/>
      <c r="T20" s="99"/>
      <c r="U20" s="99"/>
      <c r="V20" s="99"/>
      <c r="W20" s="96">
        <f>((IF(S20=Datos!$B$83,0,IF(S20=Datos!$B$84,5,IF(S20=Datos!$B$85,10,IF(S20=Datos!$B$86,15,IF(S20=Datos!$B$87,20,IF(S20=Datos!$B$88,25,0)))))))/100)+((IF(T20=Datos!$B$83,0,IF(T20=Datos!$B$84,5,IF(T20=Datos!$B$85,10,IF(T20=Datos!$B$86,15,IF(T20=Datos!$B$87,20,IF(T20=Datos!$B$88,25,0)))))))/100)+((IF(U20=Datos!$B$83,0,IF(U20=Datos!$B$84,5,IF(U20=Datos!$B$85,10,IF(U20=Datos!$B$86,15,IF(U20=Datos!$B$87,20,IF(U20=Datos!$B$88,25,0)))))))/100)+((IF(V20=Datos!$B$83,0,IF(V20=Datos!$B$84,5,IF(V20=Datos!$B$85,10,IF(V20=Datos!$B$86,15,IF(V20=Datos!$B$87,20,IF(V20=Datos!$B$88,25,0)))))))/100)</f>
        <v>0</v>
      </c>
      <c r="X20" s="221"/>
      <c r="Y20" s="212"/>
      <c r="Z20" s="224"/>
      <c r="AA20" s="212"/>
      <c r="AB20" s="215"/>
      <c r="AC20" s="104"/>
    </row>
    <row r="21" spans="2:29" s="66" customFormat="1" ht="30" customHeight="1" x14ac:dyDescent="0.25">
      <c r="B21" s="164"/>
      <c r="C21" s="165"/>
      <c r="D21" s="212"/>
      <c r="E21" s="227"/>
      <c r="F21" s="165"/>
      <c r="G21" s="230"/>
      <c r="H21" s="99"/>
      <c r="I21" s="100"/>
      <c r="J21" s="218"/>
      <c r="K21" s="218"/>
      <c r="L21" s="215"/>
      <c r="M21" s="100"/>
      <c r="N21" s="99"/>
      <c r="O21" s="99"/>
      <c r="P21" s="99"/>
      <c r="Q21" s="99"/>
      <c r="R21" s="100"/>
      <c r="S21" s="99"/>
      <c r="T21" s="99"/>
      <c r="U21" s="99"/>
      <c r="V21" s="99"/>
      <c r="W21" s="96">
        <f>((IF(S21=Datos!$B$83,0,IF(S21=Datos!$B$84,5,IF(S21=Datos!$B$85,10,IF(S21=Datos!$B$86,15,IF(S21=Datos!$B$87,20,IF(S21=Datos!$B$88,25,0)))))))/100)+((IF(T21=Datos!$B$83,0,IF(T21=Datos!$B$84,5,IF(T21=Datos!$B$85,10,IF(T21=Datos!$B$86,15,IF(T21=Datos!$B$87,20,IF(T21=Datos!$B$88,25,0)))))))/100)+((IF(U21=Datos!$B$83,0,IF(U21=Datos!$B$84,5,IF(U21=Datos!$B$85,10,IF(U21=Datos!$B$86,15,IF(U21=Datos!$B$87,20,IF(U21=Datos!$B$88,25,0)))))))/100)+((IF(V21=Datos!$B$83,0,IF(V21=Datos!$B$84,5,IF(V21=Datos!$B$85,10,IF(V21=Datos!$B$86,15,IF(V21=Datos!$B$87,20,IF(V21=Datos!$B$88,25,0)))))))/100)</f>
        <v>0</v>
      </c>
      <c r="X21" s="221"/>
      <c r="Y21" s="212"/>
      <c r="Z21" s="224"/>
      <c r="AA21" s="212"/>
      <c r="AB21" s="215"/>
      <c r="AC21" s="104"/>
    </row>
    <row r="22" spans="2:29" s="66" customFormat="1" ht="30" customHeight="1" thickBot="1" x14ac:dyDescent="0.3">
      <c r="B22" s="166"/>
      <c r="C22" s="167"/>
      <c r="D22" s="213"/>
      <c r="E22" s="228"/>
      <c r="F22" s="167"/>
      <c r="G22" s="231"/>
      <c r="H22" s="101"/>
      <c r="I22" s="102"/>
      <c r="J22" s="219"/>
      <c r="K22" s="219"/>
      <c r="L22" s="216"/>
      <c r="M22" s="102"/>
      <c r="N22" s="101"/>
      <c r="O22" s="101"/>
      <c r="P22" s="101"/>
      <c r="Q22" s="101"/>
      <c r="R22" s="102"/>
      <c r="S22" s="101"/>
      <c r="T22" s="101"/>
      <c r="U22" s="101"/>
      <c r="V22" s="101"/>
      <c r="W22" s="97">
        <f>((IF(S22=Datos!$B$83,0,IF(S22=Datos!$B$84,5,IF(S22=Datos!$B$85,10,IF(S22=Datos!$B$86,15,IF(S22=Datos!$B$87,20,IF(S22=Datos!$B$88,25,0)))))))/100)+((IF(T22=Datos!$B$83,0,IF(T22=Datos!$B$84,5,IF(T22=Datos!$B$85,10,IF(T22=Datos!$B$86,15,IF(T22=Datos!$B$87,20,IF(T22=Datos!$B$88,25,0)))))))/100)+((IF(U22=Datos!$B$83,0,IF(U22=Datos!$B$84,5,IF(U22=Datos!$B$85,10,IF(U22=Datos!$B$86,15,IF(U22=Datos!$B$87,20,IF(U22=Datos!$B$88,25,0)))))))/100)+((IF(V22=Datos!$B$83,0,IF(V22=Datos!$B$84,5,IF(V22=Datos!$B$85,10,IF(V22=Datos!$B$86,15,IF(V22=Datos!$B$87,20,IF(V22=Datos!$B$88,25,0)))))))/100)</f>
        <v>0</v>
      </c>
      <c r="X22" s="222"/>
      <c r="Y22" s="213"/>
      <c r="Z22" s="225"/>
      <c r="AA22" s="213"/>
      <c r="AB22" s="216"/>
      <c r="AC22" s="105"/>
    </row>
    <row r="23" spans="2:29" s="66" customFormat="1" ht="30" customHeight="1" x14ac:dyDescent="0.25">
      <c r="B23" s="162"/>
      <c r="C23" s="163"/>
      <c r="D23" s="211" t="str">
        <f>IF(B23="","-",VLOOKUP(B23,Datos!$B$3:$C$25,2,FALSE))</f>
        <v>-</v>
      </c>
      <c r="E23" s="226"/>
      <c r="F23" s="163"/>
      <c r="G23" s="229"/>
      <c r="H23" s="81"/>
      <c r="I23" s="79"/>
      <c r="J23" s="217"/>
      <c r="K23" s="217"/>
      <c r="L23" s="214" t="str">
        <f>IF(AND(J23=Datos!$B$186,K23=Datos!$B$193),Datos!$D$186,IF(AND(J23=Datos!$B$186,K23=Datos!$B$194),Datos!$E$186,IF(AND(J23=Datos!$B$186,K23=Datos!$B$195),Datos!$F$186,IF(AND(J23=Datos!$B$186,K23=Datos!$B$196),Datos!$G$186,IF(AND(J23=Datos!$B$186,K23=Datos!$B$197),Datos!$H$186,IF(AND(J23=Datos!$B$187,K23=Datos!$B$193),Datos!$D$187,IF(AND(J23=Datos!$B$187,K23=Datos!$B$194),Datos!$E$187,IF(AND(J23=Datos!$B$187,K23=Datos!$B$195),Datos!$F$187,IF(AND(J23=Datos!$B$187,K23=Datos!$B$196),Datos!$G$187,IF(AND(J23=Datos!$B$187,K23=Datos!$B$197),Datos!$H$187,IF(AND(J23=Datos!$B$188,K23=Datos!$B$193),Datos!$D$188,IF(AND(J23=Datos!$B$188,K23=Datos!$B$194),Datos!$E$188,IF(AND(J23=Datos!$B$188,K23=Datos!$B$195),Datos!$F$188,IF(AND(J23=Datos!$B$188,K23=Datos!$B$196),Datos!$G$188,IF(AND(J23=Datos!$B$188,K23=Datos!$B$197),Datos!$H$188,IF(AND(J23=Datos!$B$189,K23=Datos!$B$193),Datos!$D$189,IF(AND(J23=Datos!$B$189,K23=Datos!$B$194),Datos!$E$189,IF(AND(J23=Datos!$B$189,K23=Datos!$B$195),Datos!$F$189,IF(AND(J23=Datos!$B$189,K23=Datos!$B$196),Datos!$G$189,IF(AND(J23=Datos!$B$189,K23=Datos!$B$197),Datos!$H$189,IF(AND(J23=Datos!$B$190,K23=Datos!$B$193),Datos!$D$190,IF(AND(J23=Datos!$B$190,K23=Datos!$B$194),Datos!$E$190,IF(AND(J23=Datos!$B$190,K23=Datos!$B$195),Datos!$F$190,IF(AND(J23=Datos!$B$190,K23=Datos!$B$196),Datos!$G$190,IF(AND(J23=Datos!$B$190,K23=Datos!$B$197),Datos!$H$190,"-")))))))))))))))))))))))))</f>
        <v>-</v>
      </c>
      <c r="M23" s="79"/>
      <c r="N23" s="81"/>
      <c r="O23" s="81"/>
      <c r="P23" s="81"/>
      <c r="Q23" s="81"/>
      <c r="R23" s="79"/>
      <c r="S23" s="81"/>
      <c r="T23" s="81"/>
      <c r="U23" s="81"/>
      <c r="V23" s="81"/>
      <c r="W23" s="80">
        <f>((IF(S23=Datos!$B$83,0,IF(S23=Datos!$B$84,5,IF(S23=Datos!$B$85,10,IF(S23=Datos!$B$86,15,IF(S23=Datos!$B$87,20,IF(S23=Datos!$B$88,25,0)))))))/100)+((IF(T23=Datos!$B$83,0,IF(T23=Datos!$B$84,5,IF(T23=Datos!$B$85,10,IF(T23=Datos!$B$86,15,IF(T23=Datos!$B$87,20,IF(T23=Datos!$B$88,25,0)))))))/100)+((IF(U23=Datos!$B$83,0,IF(U23=Datos!$B$84,5,IF(U23=Datos!$B$85,10,IF(U23=Datos!$B$86,15,IF(U23=Datos!$B$87,20,IF(U23=Datos!$B$88,25,0)))))))/100)+((IF(V23=Datos!$B$83,0,IF(V23=Datos!$B$84,5,IF(V23=Datos!$B$85,10,IF(V23=Datos!$B$86,15,IF(V23=Datos!$B$87,20,IF(V23=Datos!$B$88,25,0)))))))/100)</f>
        <v>0</v>
      </c>
      <c r="X23" s="220">
        <f>IF(ISERROR((IF(R23=Datos!$B$80,W23,0)+IF(R24=Datos!$B$80,W24,0)+IF(R25=Datos!$B$80,W25,0)+IF(R26=Datos!$B$80,W26,0)+IF(R27=Datos!$B$80,W27,0)+IF(R28=Datos!$B$80,W28,0))/(IF(R23=Datos!$B$80,1,0)+IF(R24=Datos!$B$80,1,0)+IF(R25=Datos!$B$80,1,0)+IF(R26=Datos!$B$80,1,0)+IF(R27=Datos!$B$80,1,0)+IF(R28=Datos!$B$80,1,0))),0,(IF(R23=Datos!$B$80,W23,0)+IF(R24=Datos!$B$80,W24,0)+IF(R25=Datos!$B$80,W25,0)+IF(R26=Datos!$B$80,W26,0)+IF(R27=Datos!$B$80,W27,0)+IF(R28=Datos!$B$80,W28,0))/(IF(R23=Datos!$B$80,1,0)+IF(R24=Datos!$B$80,1,0)+IF(R25=Datos!$B$80,1,0)+IF(R26=Datos!$B$80,1,0)+IF(R27=Datos!$B$80,1,0)+IF(R28=Datos!$B$80,1,0)))</f>
        <v>0</v>
      </c>
      <c r="Y23" s="211" t="str">
        <f>IF(J23="","-",(IF(X23&gt;0,(IF(J23=Datos!$B$65,Datos!$B$65,IF(AND(J23=Datos!$B$66,X23&gt;0.49),Datos!$B$65,IF(AND(J23=Datos!$B$67,X23&gt;0.74),Datos!$B$65,IF(AND(J23=Datos!$B$67,X23&lt;0.75,X23&gt;0.49),Datos!$B$66,IF(AND(J23=Datos!$B$68,X23&gt;0.74),Datos!$B$66,IF(AND(J23=Datos!$B$68,X23&lt;0.75,X23&gt;0.49),Datos!$B$67,IF(AND(J23=Datos!$B$69,X23&gt;0.74),Datos!$B$67,IF(AND(J23=Datos!$B$69,X23&lt;0.75,X23&gt;0.49),Datos!$B$68,J23))))))))),J23)))</f>
        <v>-</v>
      </c>
      <c r="Z23" s="223">
        <f>IF(ISERROR((IF(R23=Datos!$B$79,W23,0)+IF(R24=Datos!$B$79,W24,0)+IF(R25=Datos!$B$79,W25,0)+IF(R26=Datos!$B$79,W26,0)+IF(R27=Datos!$B$79,W27,0)+IF(R28=Datos!$B$79,W28,0))/(IF(R23=Datos!$B$79,1,0)+IF(R24=Datos!$B$79,1,0)+IF(R25=Datos!$B$79,1,0)+IF(R26=Datos!$B$79,1,0)+IF(R27=Datos!$B$79,1,0)+IF(R28=Datos!$B$79,1,0))),0,(IF(R23=Datos!$B$79,W23,0)+IF(R24=Datos!$B$79,W24,0)+IF(R25=Datos!$B$79,W25,0)+IF(R26=Datos!$B$79,W26,0)+IF(R27=Datos!$B$79,W27,0)+IF(R28=Datos!$B$79,W28,0))/(IF(R23=Datos!$B$79,1,0)+IF(R24=Datos!$B$79,1,0)+IF(R25=Datos!$B$79,1,0)+IF(R26=Datos!$B$79,1,0)+IF(R27=Datos!$B$79,1,0)+IF(R28=Datos!$B$79,1,0)))</f>
        <v>0</v>
      </c>
      <c r="AA23" s="211" t="str">
        <f>IF(K23="","-",(IF(Z23&gt;0,(IF(K23=Datos!$B$72,Datos!$B$72,IF(AND(K23=Datos!$B$73,Z23&gt;0.49),Datos!$B$72,IF(AND(K23=Datos!$B$74,Z23&gt;0.74),Datos!$B$72,IF(AND(K23=Datos!$B$74,Z23&lt;0.75,Z23&gt;0.49),Datos!$B$73,IF(AND(K23=Datos!$B$75,Z23&gt;0.74),Datos!$B$73,IF(AND(K23=Datos!$B$75,Z23&lt;0.75,Z23&gt;0.49),Datos!$B$74,IF(AND(K23=Datos!$B$76,Z23&gt;0.74),Datos!$B$74,IF(AND(K23=Datos!$B$76,Z23&lt;0.75,Z23&gt;0.49),Datos!$B$75,K23))))))))),K23)))</f>
        <v>-</v>
      </c>
      <c r="AB23" s="214" t="str">
        <f>IF(AND(Y23=Datos!$B$186,AA23=Datos!$B$193),Datos!$D$186,IF(AND(Y23=Datos!$B$186,AA23=Datos!$B$194),Datos!$E$186,IF(AND(Y23=Datos!$B$186,AA23=Datos!$B$195),Datos!$F$186,IF(AND(Y23=Datos!$B$186,AA23=Datos!$B$196),Datos!$G$186,IF(AND(Y23=Datos!$B$186,AA23=Datos!$B$197),Datos!$H$186,IF(AND(Y23=Datos!$B$187,AA23=Datos!$B$193),Datos!$D$187,IF(AND(Y23=Datos!$B$187,AA23=Datos!$B$194),Datos!$E$187,IF(AND(Y23=Datos!$B$187,AA23=Datos!$B$195),Datos!$F$187,IF(AND(Y23=Datos!$B$187,AA23=Datos!$B$196),Datos!$G$187,IF(AND(Y23=Datos!$B$187,AA23=Datos!$B$197),Datos!$H$187,IF(AND(Y23=Datos!$B$188,AA23=Datos!$B$193),Datos!$D$188,IF(AND(Y23=Datos!$B$188,AA23=Datos!$B$194),Datos!$E$188,IF(AND(Y23=Datos!$B$188,AA23=Datos!$B$195),Datos!$F$188,IF(AND(Y23=Datos!$B$188,AA23=Datos!$B$196),Datos!$G$188,IF(AND(Y23=Datos!$B$188,AA23=Datos!$B$197),Datos!$H$188,IF(AND(Y23=Datos!$B$189,AA23=Datos!$B$193),Datos!$D$189,IF(AND(Y23=Datos!$B$189,AA23=Datos!$B$194),Datos!$E$189,IF(AND(Y23=Datos!$B$189,AA23=Datos!$B$195),Datos!$F$189,IF(AND(Y23=Datos!$B$189,AA23=Datos!$B$196),Datos!$G$189,IF(AND(Y23=Datos!$B$189,AA23=Datos!$B$197),Datos!$H$189,IF(AND(Y23=Datos!$B$190,AA23=Datos!$B$193),Datos!$D$190,IF(AND(Y23=Datos!$B$190,AA23=Datos!$B$194),Datos!$E$190,IF(AND(Y23=Datos!$B$190,AA23=Datos!$B$195),Datos!$F$190,IF(AND(Y23=Datos!$B$190,AA23=Datos!$B$196),Datos!$G$190,IF(AND(Y23=Datos!$B$190,AA23=Datos!$B$197),Datos!$H$190,"-")))))))))))))))))))))))))</f>
        <v>-</v>
      </c>
      <c r="AC23" s="103"/>
    </row>
    <row r="24" spans="2:29" s="66" customFormat="1" ht="30" customHeight="1" x14ac:dyDescent="0.25">
      <c r="B24" s="164"/>
      <c r="C24" s="165"/>
      <c r="D24" s="212"/>
      <c r="E24" s="227"/>
      <c r="F24" s="165"/>
      <c r="G24" s="230"/>
      <c r="H24" s="99"/>
      <c r="I24" s="100"/>
      <c r="J24" s="218"/>
      <c r="K24" s="218"/>
      <c r="L24" s="215"/>
      <c r="M24" s="100"/>
      <c r="N24" s="99"/>
      <c r="O24" s="99"/>
      <c r="P24" s="99"/>
      <c r="Q24" s="99"/>
      <c r="R24" s="100"/>
      <c r="S24" s="99"/>
      <c r="T24" s="99"/>
      <c r="U24" s="99"/>
      <c r="V24" s="99"/>
      <c r="W24" s="96">
        <f>((IF(S24=Datos!$B$83,0,IF(S24=Datos!$B$84,5,IF(S24=Datos!$B$85,10,IF(S24=Datos!$B$86,15,IF(S24=Datos!$B$87,20,IF(S24=Datos!$B$88,25,0)))))))/100)+((IF(T24=Datos!$B$83,0,IF(T24=Datos!$B$84,5,IF(T24=Datos!$B$85,10,IF(T24=Datos!$B$86,15,IF(T24=Datos!$B$87,20,IF(T24=Datos!$B$88,25,0)))))))/100)+((IF(U24=Datos!$B$83,0,IF(U24=Datos!$B$84,5,IF(U24=Datos!$B$85,10,IF(U24=Datos!$B$86,15,IF(U24=Datos!$B$87,20,IF(U24=Datos!$B$88,25,0)))))))/100)+((IF(V24=Datos!$B$83,0,IF(V24=Datos!$B$84,5,IF(V24=Datos!$B$85,10,IF(V24=Datos!$B$86,15,IF(V24=Datos!$B$87,20,IF(V24=Datos!$B$88,25,0)))))))/100)</f>
        <v>0</v>
      </c>
      <c r="X24" s="221"/>
      <c r="Y24" s="212"/>
      <c r="Z24" s="224"/>
      <c r="AA24" s="212"/>
      <c r="AB24" s="215"/>
      <c r="AC24" s="104"/>
    </row>
    <row r="25" spans="2:29" s="66" customFormat="1" ht="30" customHeight="1" x14ac:dyDescent="0.25">
      <c r="B25" s="164"/>
      <c r="C25" s="165"/>
      <c r="D25" s="212"/>
      <c r="E25" s="227"/>
      <c r="F25" s="165"/>
      <c r="G25" s="230"/>
      <c r="H25" s="99"/>
      <c r="I25" s="100"/>
      <c r="J25" s="218"/>
      <c r="K25" s="218"/>
      <c r="L25" s="215"/>
      <c r="M25" s="100"/>
      <c r="N25" s="99"/>
      <c r="O25" s="99"/>
      <c r="P25" s="99"/>
      <c r="Q25" s="99"/>
      <c r="R25" s="100"/>
      <c r="S25" s="99"/>
      <c r="T25" s="99"/>
      <c r="U25" s="99"/>
      <c r="V25" s="99"/>
      <c r="W25" s="96">
        <f>((IF(S25=Datos!$B$83,0,IF(S25=Datos!$B$84,5,IF(S25=Datos!$B$85,10,IF(S25=Datos!$B$86,15,IF(S25=Datos!$B$87,20,IF(S25=Datos!$B$88,25,0)))))))/100)+((IF(T25=Datos!$B$83,0,IF(T25=Datos!$B$84,5,IF(T25=Datos!$B$85,10,IF(T25=Datos!$B$86,15,IF(T25=Datos!$B$87,20,IF(T25=Datos!$B$88,25,0)))))))/100)+((IF(U25=Datos!$B$83,0,IF(U25=Datos!$B$84,5,IF(U25=Datos!$B$85,10,IF(U25=Datos!$B$86,15,IF(U25=Datos!$B$87,20,IF(U25=Datos!$B$88,25,0)))))))/100)+((IF(V25=Datos!$B$83,0,IF(V25=Datos!$B$84,5,IF(V25=Datos!$B$85,10,IF(V25=Datos!$B$86,15,IF(V25=Datos!$B$87,20,IF(V25=Datos!$B$88,25,0)))))))/100)</f>
        <v>0</v>
      </c>
      <c r="X25" s="221"/>
      <c r="Y25" s="212"/>
      <c r="Z25" s="224"/>
      <c r="AA25" s="212"/>
      <c r="AB25" s="215"/>
      <c r="AC25" s="104"/>
    </row>
    <row r="26" spans="2:29" s="66" customFormat="1" ht="30" customHeight="1" x14ac:dyDescent="0.25">
      <c r="B26" s="164"/>
      <c r="C26" s="165"/>
      <c r="D26" s="212"/>
      <c r="E26" s="227"/>
      <c r="F26" s="165"/>
      <c r="G26" s="230"/>
      <c r="H26" s="99"/>
      <c r="I26" s="100"/>
      <c r="J26" s="218"/>
      <c r="K26" s="218"/>
      <c r="L26" s="215"/>
      <c r="M26" s="100"/>
      <c r="N26" s="99"/>
      <c r="O26" s="99"/>
      <c r="P26" s="99"/>
      <c r="Q26" s="99"/>
      <c r="R26" s="100"/>
      <c r="S26" s="99"/>
      <c r="T26" s="99"/>
      <c r="U26" s="99"/>
      <c r="V26" s="99"/>
      <c r="W26" s="96">
        <f>((IF(S26=Datos!$B$83,0,IF(S26=Datos!$B$84,5,IF(S26=Datos!$B$85,10,IF(S26=Datos!$B$86,15,IF(S26=Datos!$B$87,20,IF(S26=Datos!$B$88,25,0)))))))/100)+((IF(T26=Datos!$B$83,0,IF(T26=Datos!$B$84,5,IF(T26=Datos!$B$85,10,IF(T26=Datos!$B$86,15,IF(T26=Datos!$B$87,20,IF(T26=Datos!$B$88,25,0)))))))/100)+((IF(U26=Datos!$B$83,0,IF(U26=Datos!$B$84,5,IF(U26=Datos!$B$85,10,IF(U26=Datos!$B$86,15,IF(U26=Datos!$B$87,20,IF(U26=Datos!$B$88,25,0)))))))/100)+((IF(V26=Datos!$B$83,0,IF(V26=Datos!$B$84,5,IF(V26=Datos!$B$85,10,IF(V26=Datos!$B$86,15,IF(V26=Datos!$B$87,20,IF(V26=Datos!$B$88,25,0)))))))/100)</f>
        <v>0</v>
      </c>
      <c r="X26" s="221"/>
      <c r="Y26" s="212"/>
      <c r="Z26" s="224"/>
      <c r="AA26" s="212"/>
      <c r="AB26" s="215"/>
      <c r="AC26" s="104"/>
    </row>
    <row r="27" spans="2:29" s="66" customFormat="1" ht="30" customHeight="1" x14ac:dyDescent="0.25">
      <c r="B27" s="164"/>
      <c r="C27" s="165"/>
      <c r="D27" s="212"/>
      <c r="E27" s="227"/>
      <c r="F27" s="165"/>
      <c r="G27" s="230"/>
      <c r="H27" s="99"/>
      <c r="I27" s="100"/>
      <c r="J27" s="218"/>
      <c r="K27" s="218"/>
      <c r="L27" s="215"/>
      <c r="M27" s="100"/>
      <c r="N27" s="99"/>
      <c r="O27" s="99"/>
      <c r="P27" s="99"/>
      <c r="Q27" s="99"/>
      <c r="R27" s="100"/>
      <c r="S27" s="99"/>
      <c r="T27" s="99"/>
      <c r="U27" s="99"/>
      <c r="V27" s="99"/>
      <c r="W27" s="96">
        <f>((IF(S27=Datos!$B$83,0,IF(S27=Datos!$B$84,5,IF(S27=Datos!$B$85,10,IF(S27=Datos!$B$86,15,IF(S27=Datos!$B$87,20,IF(S27=Datos!$B$88,25,0)))))))/100)+((IF(T27=Datos!$B$83,0,IF(T27=Datos!$B$84,5,IF(T27=Datos!$B$85,10,IF(T27=Datos!$B$86,15,IF(T27=Datos!$B$87,20,IF(T27=Datos!$B$88,25,0)))))))/100)+((IF(U27=Datos!$B$83,0,IF(U27=Datos!$B$84,5,IF(U27=Datos!$B$85,10,IF(U27=Datos!$B$86,15,IF(U27=Datos!$B$87,20,IF(U27=Datos!$B$88,25,0)))))))/100)+((IF(V27=Datos!$B$83,0,IF(V27=Datos!$B$84,5,IF(V27=Datos!$B$85,10,IF(V27=Datos!$B$86,15,IF(V27=Datos!$B$87,20,IF(V27=Datos!$B$88,25,0)))))))/100)</f>
        <v>0</v>
      </c>
      <c r="X27" s="221"/>
      <c r="Y27" s="212"/>
      <c r="Z27" s="224"/>
      <c r="AA27" s="212"/>
      <c r="AB27" s="215"/>
      <c r="AC27" s="104"/>
    </row>
    <row r="28" spans="2:29" s="66" customFormat="1" ht="30" customHeight="1" thickBot="1" x14ac:dyDescent="0.3">
      <c r="B28" s="166"/>
      <c r="C28" s="167"/>
      <c r="D28" s="213"/>
      <c r="E28" s="228"/>
      <c r="F28" s="167"/>
      <c r="G28" s="231"/>
      <c r="H28" s="101"/>
      <c r="I28" s="102"/>
      <c r="J28" s="219"/>
      <c r="K28" s="219"/>
      <c r="L28" s="216"/>
      <c r="M28" s="102"/>
      <c r="N28" s="101"/>
      <c r="O28" s="101"/>
      <c r="P28" s="101"/>
      <c r="Q28" s="101"/>
      <c r="R28" s="102"/>
      <c r="S28" s="101"/>
      <c r="T28" s="101"/>
      <c r="U28" s="101"/>
      <c r="V28" s="101"/>
      <c r="W28" s="97">
        <f>((IF(S28=Datos!$B$83,0,IF(S28=Datos!$B$84,5,IF(S28=Datos!$B$85,10,IF(S28=Datos!$B$86,15,IF(S28=Datos!$B$87,20,IF(S28=Datos!$B$88,25,0)))))))/100)+((IF(T28=Datos!$B$83,0,IF(T28=Datos!$B$84,5,IF(T28=Datos!$B$85,10,IF(T28=Datos!$B$86,15,IF(T28=Datos!$B$87,20,IF(T28=Datos!$B$88,25,0)))))))/100)+((IF(U28=Datos!$B$83,0,IF(U28=Datos!$B$84,5,IF(U28=Datos!$B$85,10,IF(U28=Datos!$B$86,15,IF(U28=Datos!$B$87,20,IF(U28=Datos!$B$88,25,0)))))))/100)+((IF(V28=Datos!$B$83,0,IF(V28=Datos!$B$84,5,IF(V28=Datos!$B$85,10,IF(V28=Datos!$B$86,15,IF(V28=Datos!$B$87,20,IF(V28=Datos!$B$88,25,0)))))))/100)</f>
        <v>0</v>
      </c>
      <c r="X28" s="222"/>
      <c r="Y28" s="213"/>
      <c r="Z28" s="225"/>
      <c r="AA28" s="213"/>
      <c r="AB28" s="216"/>
      <c r="AC28" s="105"/>
    </row>
    <row r="29" spans="2:29" s="66" customFormat="1" ht="30" customHeight="1" x14ac:dyDescent="0.25">
      <c r="B29" s="162"/>
      <c r="C29" s="163"/>
      <c r="D29" s="211" t="str">
        <f>IF(B29="","-",VLOOKUP(B29,Datos!$B$3:$C$25,2,FALSE))</f>
        <v>-</v>
      </c>
      <c r="E29" s="226"/>
      <c r="F29" s="163"/>
      <c r="G29" s="229"/>
      <c r="H29" s="81"/>
      <c r="I29" s="79"/>
      <c r="J29" s="217"/>
      <c r="K29" s="217"/>
      <c r="L29" s="214" t="str">
        <f>IF(AND(J29=Datos!$B$186,K29=Datos!$B$193),Datos!$D$186,IF(AND(J29=Datos!$B$186,K29=Datos!$B$194),Datos!$E$186,IF(AND(J29=Datos!$B$186,K29=Datos!$B$195),Datos!$F$186,IF(AND(J29=Datos!$B$186,K29=Datos!$B$196),Datos!$G$186,IF(AND(J29=Datos!$B$186,K29=Datos!$B$197),Datos!$H$186,IF(AND(J29=Datos!$B$187,K29=Datos!$B$193),Datos!$D$187,IF(AND(J29=Datos!$B$187,K29=Datos!$B$194),Datos!$E$187,IF(AND(J29=Datos!$B$187,K29=Datos!$B$195),Datos!$F$187,IF(AND(J29=Datos!$B$187,K29=Datos!$B$196),Datos!$G$187,IF(AND(J29=Datos!$B$187,K29=Datos!$B$197),Datos!$H$187,IF(AND(J29=Datos!$B$188,K29=Datos!$B$193),Datos!$D$188,IF(AND(J29=Datos!$B$188,K29=Datos!$B$194),Datos!$E$188,IF(AND(J29=Datos!$B$188,K29=Datos!$B$195),Datos!$F$188,IF(AND(J29=Datos!$B$188,K29=Datos!$B$196),Datos!$G$188,IF(AND(J29=Datos!$B$188,K29=Datos!$B$197),Datos!$H$188,IF(AND(J29=Datos!$B$189,K29=Datos!$B$193),Datos!$D$189,IF(AND(J29=Datos!$B$189,K29=Datos!$B$194),Datos!$E$189,IF(AND(J29=Datos!$B$189,K29=Datos!$B$195),Datos!$F$189,IF(AND(J29=Datos!$B$189,K29=Datos!$B$196),Datos!$G$189,IF(AND(J29=Datos!$B$189,K29=Datos!$B$197),Datos!$H$189,IF(AND(J29=Datos!$B$190,K29=Datos!$B$193),Datos!$D$190,IF(AND(J29=Datos!$B$190,K29=Datos!$B$194),Datos!$E$190,IF(AND(J29=Datos!$B$190,K29=Datos!$B$195),Datos!$F$190,IF(AND(J29=Datos!$B$190,K29=Datos!$B$196),Datos!$G$190,IF(AND(J29=Datos!$B$190,K29=Datos!$B$197),Datos!$H$190,"-")))))))))))))))))))))))))</f>
        <v>-</v>
      </c>
      <c r="M29" s="79"/>
      <c r="N29" s="81"/>
      <c r="O29" s="81"/>
      <c r="P29" s="81"/>
      <c r="Q29" s="81"/>
      <c r="R29" s="79"/>
      <c r="S29" s="81"/>
      <c r="T29" s="81"/>
      <c r="U29" s="81"/>
      <c r="V29" s="81"/>
      <c r="W29" s="80">
        <f>((IF(S29=Datos!$B$83,0,IF(S29=Datos!$B$84,5,IF(S29=Datos!$B$85,10,IF(S29=Datos!$B$86,15,IF(S29=Datos!$B$87,20,IF(S29=Datos!$B$88,25,0)))))))/100)+((IF(T29=Datos!$B$83,0,IF(T29=Datos!$B$84,5,IF(T29=Datos!$B$85,10,IF(T29=Datos!$B$86,15,IF(T29=Datos!$B$87,20,IF(T29=Datos!$B$88,25,0)))))))/100)+((IF(U29=Datos!$B$83,0,IF(U29=Datos!$B$84,5,IF(U29=Datos!$B$85,10,IF(U29=Datos!$B$86,15,IF(U29=Datos!$B$87,20,IF(U29=Datos!$B$88,25,0)))))))/100)+((IF(V29=Datos!$B$83,0,IF(V29=Datos!$B$84,5,IF(V29=Datos!$B$85,10,IF(V29=Datos!$B$86,15,IF(V29=Datos!$B$87,20,IF(V29=Datos!$B$88,25,0)))))))/100)</f>
        <v>0</v>
      </c>
      <c r="X29" s="220">
        <f>IF(ISERROR((IF(R29=Datos!$B$80,W29,0)+IF(R30=Datos!$B$80,W30,0)+IF(R31=Datos!$B$80,W31,0)+IF(R32=Datos!$B$80,W32,0)+IF(R33=Datos!$B$80,W33,0)+IF(R34=Datos!$B$80,W34,0))/(IF(R29=Datos!$B$80,1,0)+IF(R30=Datos!$B$80,1,0)+IF(R31=Datos!$B$80,1,0)+IF(R32=Datos!$B$80,1,0)+IF(R33=Datos!$B$80,1,0)+IF(R34=Datos!$B$80,1,0))),0,(IF(R29=Datos!$B$80,W29,0)+IF(R30=Datos!$B$80,W30,0)+IF(R31=Datos!$B$80,W31,0)+IF(R32=Datos!$B$80,W32,0)+IF(R33=Datos!$B$80,W33,0)+IF(R34=Datos!$B$80,W34,0))/(IF(R29=Datos!$B$80,1,0)+IF(R30=Datos!$B$80,1,0)+IF(R31=Datos!$B$80,1,0)+IF(R32=Datos!$B$80,1,0)+IF(R33=Datos!$B$80,1,0)+IF(R34=Datos!$B$80,1,0)))</f>
        <v>0</v>
      </c>
      <c r="Y29" s="211" t="str">
        <f>IF(J29="","-",(IF(X29&gt;0,(IF(J29=Datos!$B$65,Datos!$B$65,IF(AND(J29=Datos!$B$66,X29&gt;0.49),Datos!$B$65,IF(AND(J29=Datos!$B$67,X29&gt;0.74),Datos!$B$65,IF(AND(J29=Datos!$B$67,X29&lt;0.75,X29&gt;0.49),Datos!$B$66,IF(AND(J29=Datos!$B$68,X29&gt;0.74),Datos!$B$66,IF(AND(J29=Datos!$B$68,X29&lt;0.75,X29&gt;0.49),Datos!$B$67,IF(AND(J29=Datos!$B$69,X29&gt;0.74),Datos!$B$67,IF(AND(J29=Datos!$B$69,X29&lt;0.75,X29&gt;0.49),Datos!$B$68,J29))))))))),J29)))</f>
        <v>-</v>
      </c>
      <c r="Z29" s="223">
        <f>IF(ISERROR((IF(R29=Datos!$B$79,W29,0)+IF(R30=Datos!$B$79,W30,0)+IF(R31=Datos!$B$79,W31,0)+IF(R32=Datos!$B$79,W32,0)+IF(R33=Datos!$B$79,W33,0)+IF(R34=Datos!$B$79,W34,0))/(IF(R29=Datos!$B$79,1,0)+IF(R30=Datos!$B$79,1,0)+IF(R31=Datos!$B$79,1,0)+IF(R32=Datos!$B$79,1,0)+IF(R33=Datos!$B$79,1,0)+IF(R34=Datos!$B$79,1,0))),0,(IF(R29=Datos!$B$79,W29,0)+IF(R30=Datos!$B$79,W30,0)+IF(R31=Datos!$B$79,W31,0)+IF(R32=Datos!$B$79,W32,0)+IF(R33=Datos!$B$79,W33,0)+IF(R34=Datos!$B$79,W34,0))/(IF(R29=Datos!$B$79,1,0)+IF(R30=Datos!$B$79,1,0)+IF(R31=Datos!$B$79,1,0)+IF(R32=Datos!$B$79,1,0)+IF(R33=Datos!$B$79,1,0)+IF(R34=Datos!$B$79,1,0)))</f>
        <v>0</v>
      </c>
      <c r="AA29" s="211" t="str">
        <f>IF(K29="","-",(IF(Z29&gt;0,(IF(K29=Datos!$B$72,Datos!$B$72,IF(AND(K29=Datos!$B$73,Z29&gt;0.49),Datos!$B$72,IF(AND(K29=Datos!$B$74,Z29&gt;0.74),Datos!$B$72,IF(AND(K29=Datos!$B$74,Z29&lt;0.75,Z29&gt;0.49),Datos!$B$73,IF(AND(K29=Datos!$B$75,Z29&gt;0.74),Datos!$B$73,IF(AND(K29=Datos!$B$75,Z29&lt;0.75,Z29&gt;0.49),Datos!$B$74,IF(AND(K29=Datos!$B$76,Z29&gt;0.74),Datos!$B$74,IF(AND(K29=Datos!$B$76,Z29&lt;0.75,Z29&gt;0.49),Datos!$B$75,K29))))))))),K29)))</f>
        <v>-</v>
      </c>
      <c r="AB29" s="214" t="str">
        <f>IF(AND(Y29=Datos!$B$186,AA29=Datos!$B$193),Datos!$D$186,IF(AND(Y29=Datos!$B$186,AA29=Datos!$B$194),Datos!$E$186,IF(AND(Y29=Datos!$B$186,AA29=Datos!$B$195),Datos!$F$186,IF(AND(Y29=Datos!$B$186,AA29=Datos!$B$196),Datos!$G$186,IF(AND(Y29=Datos!$B$186,AA29=Datos!$B$197),Datos!$H$186,IF(AND(Y29=Datos!$B$187,AA29=Datos!$B$193),Datos!$D$187,IF(AND(Y29=Datos!$B$187,AA29=Datos!$B$194),Datos!$E$187,IF(AND(Y29=Datos!$B$187,AA29=Datos!$B$195),Datos!$F$187,IF(AND(Y29=Datos!$B$187,AA29=Datos!$B$196),Datos!$G$187,IF(AND(Y29=Datos!$B$187,AA29=Datos!$B$197),Datos!$H$187,IF(AND(Y29=Datos!$B$188,AA29=Datos!$B$193),Datos!$D$188,IF(AND(Y29=Datos!$B$188,AA29=Datos!$B$194),Datos!$E$188,IF(AND(Y29=Datos!$B$188,AA29=Datos!$B$195),Datos!$F$188,IF(AND(Y29=Datos!$B$188,AA29=Datos!$B$196),Datos!$G$188,IF(AND(Y29=Datos!$B$188,AA29=Datos!$B$197),Datos!$H$188,IF(AND(Y29=Datos!$B$189,AA29=Datos!$B$193),Datos!$D$189,IF(AND(Y29=Datos!$B$189,AA29=Datos!$B$194),Datos!$E$189,IF(AND(Y29=Datos!$B$189,AA29=Datos!$B$195),Datos!$F$189,IF(AND(Y29=Datos!$B$189,AA29=Datos!$B$196),Datos!$G$189,IF(AND(Y29=Datos!$B$189,AA29=Datos!$B$197),Datos!$H$189,IF(AND(Y29=Datos!$B$190,AA29=Datos!$B$193),Datos!$D$190,IF(AND(Y29=Datos!$B$190,AA29=Datos!$B$194),Datos!$E$190,IF(AND(Y29=Datos!$B$190,AA29=Datos!$B$195),Datos!$F$190,IF(AND(Y29=Datos!$B$190,AA29=Datos!$B$196),Datos!$G$190,IF(AND(Y29=Datos!$B$190,AA29=Datos!$B$197),Datos!$H$190,"-")))))))))))))))))))))))))</f>
        <v>-</v>
      </c>
      <c r="AC29" s="103"/>
    </row>
    <row r="30" spans="2:29" s="66" customFormat="1" ht="30" customHeight="1" x14ac:dyDescent="0.25">
      <c r="B30" s="164"/>
      <c r="C30" s="165"/>
      <c r="D30" s="212"/>
      <c r="E30" s="227"/>
      <c r="F30" s="165"/>
      <c r="G30" s="230"/>
      <c r="H30" s="99"/>
      <c r="I30" s="100"/>
      <c r="J30" s="218"/>
      <c r="K30" s="218"/>
      <c r="L30" s="215"/>
      <c r="M30" s="100"/>
      <c r="N30" s="99"/>
      <c r="O30" s="99"/>
      <c r="P30" s="99"/>
      <c r="Q30" s="99"/>
      <c r="R30" s="100"/>
      <c r="S30" s="99"/>
      <c r="T30" s="99"/>
      <c r="U30" s="99"/>
      <c r="V30" s="99"/>
      <c r="W30" s="96">
        <f>((IF(S30=Datos!$B$83,0,IF(S30=Datos!$B$84,5,IF(S30=Datos!$B$85,10,IF(S30=Datos!$B$86,15,IF(S30=Datos!$B$87,20,IF(S30=Datos!$B$88,25,0)))))))/100)+((IF(T30=Datos!$B$83,0,IF(T30=Datos!$B$84,5,IF(T30=Datos!$B$85,10,IF(T30=Datos!$B$86,15,IF(T30=Datos!$B$87,20,IF(T30=Datos!$B$88,25,0)))))))/100)+((IF(U30=Datos!$B$83,0,IF(U30=Datos!$B$84,5,IF(U30=Datos!$B$85,10,IF(U30=Datos!$B$86,15,IF(U30=Datos!$B$87,20,IF(U30=Datos!$B$88,25,0)))))))/100)+((IF(V30=Datos!$B$83,0,IF(V30=Datos!$B$84,5,IF(V30=Datos!$B$85,10,IF(V30=Datos!$B$86,15,IF(V30=Datos!$B$87,20,IF(V30=Datos!$B$88,25,0)))))))/100)</f>
        <v>0</v>
      </c>
      <c r="X30" s="221"/>
      <c r="Y30" s="212"/>
      <c r="Z30" s="224"/>
      <c r="AA30" s="212"/>
      <c r="AB30" s="215"/>
      <c r="AC30" s="104"/>
    </row>
    <row r="31" spans="2:29" s="66" customFormat="1" ht="30" customHeight="1" x14ac:dyDescent="0.25">
      <c r="B31" s="164"/>
      <c r="C31" s="165"/>
      <c r="D31" s="212"/>
      <c r="E31" s="227"/>
      <c r="F31" s="165"/>
      <c r="G31" s="230"/>
      <c r="H31" s="99"/>
      <c r="I31" s="100"/>
      <c r="J31" s="218"/>
      <c r="K31" s="218"/>
      <c r="L31" s="215"/>
      <c r="M31" s="100"/>
      <c r="N31" s="99"/>
      <c r="O31" s="99"/>
      <c r="P31" s="99"/>
      <c r="Q31" s="99"/>
      <c r="R31" s="100"/>
      <c r="S31" s="99"/>
      <c r="T31" s="99"/>
      <c r="U31" s="99"/>
      <c r="V31" s="99"/>
      <c r="W31" s="96">
        <f>((IF(S31=Datos!$B$83,0,IF(S31=Datos!$B$84,5,IF(S31=Datos!$B$85,10,IF(S31=Datos!$B$86,15,IF(S31=Datos!$B$87,20,IF(S31=Datos!$B$88,25,0)))))))/100)+((IF(T31=Datos!$B$83,0,IF(T31=Datos!$B$84,5,IF(T31=Datos!$B$85,10,IF(T31=Datos!$B$86,15,IF(T31=Datos!$B$87,20,IF(T31=Datos!$B$88,25,0)))))))/100)+((IF(U31=Datos!$B$83,0,IF(U31=Datos!$B$84,5,IF(U31=Datos!$B$85,10,IF(U31=Datos!$B$86,15,IF(U31=Datos!$B$87,20,IF(U31=Datos!$B$88,25,0)))))))/100)+((IF(V31=Datos!$B$83,0,IF(V31=Datos!$B$84,5,IF(V31=Datos!$B$85,10,IF(V31=Datos!$B$86,15,IF(V31=Datos!$B$87,20,IF(V31=Datos!$B$88,25,0)))))))/100)</f>
        <v>0</v>
      </c>
      <c r="X31" s="221"/>
      <c r="Y31" s="212"/>
      <c r="Z31" s="224"/>
      <c r="AA31" s="212"/>
      <c r="AB31" s="215"/>
      <c r="AC31" s="104"/>
    </row>
    <row r="32" spans="2:29" s="66" customFormat="1" ht="30" customHeight="1" x14ac:dyDescent="0.25">
      <c r="B32" s="164"/>
      <c r="C32" s="165"/>
      <c r="D32" s="212"/>
      <c r="E32" s="227"/>
      <c r="F32" s="165"/>
      <c r="G32" s="230"/>
      <c r="H32" s="99"/>
      <c r="I32" s="100"/>
      <c r="J32" s="218"/>
      <c r="K32" s="218"/>
      <c r="L32" s="215"/>
      <c r="M32" s="100"/>
      <c r="N32" s="99"/>
      <c r="O32" s="99"/>
      <c r="P32" s="99"/>
      <c r="Q32" s="99"/>
      <c r="R32" s="100"/>
      <c r="S32" s="99"/>
      <c r="T32" s="99"/>
      <c r="U32" s="99"/>
      <c r="V32" s="99"/>
      <c r="W32" s="96">
        <f>((IF(S32=Datos!$B$83,0,IF(S32=Datos!$B$84,5,IF(S32=Datos!$B$85,10,IF(S32=Datos!$B$86,15,IF(S32=Datos!$B$87,20,IF(S32=Datos!$B$88,25,0)))))))/100)+((IF(T32=Datos!$B$83,0,IF(T32=Datos!$B$84,5,IF(T32=Datos!$B$85,10,IF(T32=Datos!$B$86,15,IF(T32=Datos!$B$87,20,IF(T32=Datos!$B$88,25,0)))))))/100)+((IF(U32=Datos!$B$83,0,IF(U32=Datos!$B$84,5,IF(U32=Datos!$B$85,10,IF(U32=Datos!$B$86,15,IF(U32=Datos!$B$87,20,IF(U32=Datos!$B$88,25,0)))))))/100)+((IF(V32=Datos!$B$83,0,IF(V32=Datos!$B$84,5,IF(V32=Datos!$B$85,10,IF(V32=Datos!$B$86,15,IF(V32=Datos!$B$87,20,IF(V32=Datos!$B$88,25,0)))))))/100)</f>
        <v>0</v>
      </c>
      <c r="X32" s="221"/>
      <c r="Y32" s="212"/>
      <c r="Z32" s="224"/>
      <c r="AA32" s="212"/>
      <c r="AB32" s="215"/>
      <c r="AC32" s="104"/>
    </row>
    <row r="33" spans="2:29" s="66" customFormat="1" ht="30" customHeight="1" x14ac:dyDescent="0.25">
      <c r="B33" s="164"/>
      <c r="C33" s="165"/>
      <c r="D33" s="212"/>
      <c r="E33" s="227"/>
      <c r="F33" s="165"/>
      <c r="G33" s="230"/>
      <c r="H33" s="99"/>
      <c r="I33" s="100"/>
      <c r="J33" s="218"/>
      <c r="K33" s="218"/>
      <c r="L33" s="215"/>
      <c r="M33" s="100"/>
      <c r="N33" s="99"/>
      <c r="O33" s="99"/>
      <c r="P33" s="99"/>
      <c r="Q33" s="99"/>
      <c r="R33" s="100"/>
      <c r="S33" s="99"/>
      <c r="T33" s="99"/>
      <c r="U33" s="99"/>
      <c r="V33" s="99"/>
      <c r="W33" s="96">
        <f>((IF(S33=Datos!$B$83,0,IF(S33=Datos!$B$84,5,IF(S33=Datos!$B$85,10,IF(S33=Datos!$B$86,15,IF(S33=Datos!$B$87,20,IF(S33=Datos!$B$88,25,0)))))))/100)+((IF(T33=Datos!$B$83,0,IF(T33=Datos!$B$84,5,IF(T33=Datos!$B$85,10,IF(T33=Datos!$B$86,15,IF(T33=Datos!$B$87,20,IF(T33=Datos!$B$88,25,0)))))))/100)+((IF(U33=Datos!$B$83,0,IF(U33=Datos!$B$84,5,IF(U33=Datos!$B$85,10,IF(U33=Datos!$B$86,15,IF(U33=Datos!$B$87,20,IF(U33=Datos!$B$88,25,0)))))))/100)+((IF(V33=Datos!$B$83,0,IF(V33=Datos!$B$84,5,IF(V33=Datos!$B$85,10,IF(V33=Datos!$B$86,15,IF(V33=Datos!$B$87,20,IF(V33=Datos!$B$88,25,0)))))))/100)</f>
        <v>0</v>
      </c>
      <c r="X33" s="221"/>
      <c r="Y33" s="212"/>
      <c r="Z33" s="224"/>
      <c r="AA33" s="212"/>
      <c r="AB33" s="215"/>
      <c r="AC33" s="104"/>
    </row>
    <row r="34" spans="2:29" s="66" customFormat="1" ht="30" customHeight="1" thickBot="1" x14ac:dyDescent="0.3">
      <c r="B34" s="166"/>
      <c r="C34" s="167"/>
      <c r="D34" s="213"/>
      <c r="E34" s="228"/>
      <c r="F34" s="167"/>
      <c r="G34" s="231"/>
      <c r="H34" s="101"/>
      <c r="I34" s="102"/>
      <c r="J34" s="219"/>
      <c r="K34" s="219"/>
      <c r="L34" s="216"/>
      <c r="M34" s="102"/>
      <c r="N34" s="101"/>
      <c r="O34" s="101"/>
      <c r="P34" s="101"/>
      <c r="Q34" s="101"/>
      <c r="R34" s="102"/>
      <c r="S34" s="101"/>
      <c r="T34" s="101"/>
      <c r="U34" s="101"/>
      <c r="V34" s="101"/>
      <c r="W34" s="97">
        <f>((IF(S34=Datos!$B$83,0,IF(S34=Datos!$B$84,5,IF(S34=Datos!$B$85,10,IF(S34=Datos!$B$86,15,IF(S34=Datos!$B$87,20,IF(S34=Datos!$B$88,25,0)))))))/100)+((IF(T34=Datos!$B$83,0,IF(T34=Datos!$B$84,5,IF(T34=Datos!$B$85,10,IF(T34=Datos!$B$86,15,IF(T34=Datos!$B$87,20,IF(T34=Datos!$B$88,25,0)))))))/100)+((IF(U34=Datos!$B$83,0,IF(U34=Datos!$B$84,5,IF(U34=Datos!$B$85,10,IF(U34=Datos!$B$86,15,IF(U34=Datos!$B$87,20,IF(U34=Datos!$B$88,25,0)))))))/100)+((IF(V34=Datos!$B$83,0,IF(V34=Datos!$B$84,5,IF(V34=Datos!$B$85,10,IF(V34=Datos!$B$86,15,IF(V34=Datos!$B$87,20,IF(V34=Datos!$B$88,25,0)))))))/100)</f>
        <v>0</v>
      </c>
      <c r="X34" s="222"/>
      <c r="Y34" s="213"/>
      <c r="Z34" s="225"/>
      <c r="AA34" s="213"/>
      <c r="AB34" s="216"/>
      <c r="AC34" s="105"/>
    </row>
    <row r="35" spans="2:29" s="66" customFormat="1" ht="30" customHeight="1" x14ac:dyDescent="0.25">
      <c r="B35" s="162"/>
      <c r="C35" s="163"/>
      <c r="D35" s="211" t="str">
        <f>IF(B35="","-",VLOOKUP(B35,Datos!$B$3:$C$25,2,FALSE))</f>
        <v>-</v>
      </c>
      <c r="E35" s="226"/>
      <c r="F35" s="163"/>
      <c r="G35" s="229"/>
      <c r="H35" s="81"/>
      <c r="I35" s="79"/>
      <c r="J35" s="217"/>
      <c r="K35" s="217"/>
      <c r="L35" s="214" t="str">
        <f>IF(AND(J35=Datos!$B$186,K35=Datos!$B$193),Datos!$D$186,IF(AND(J35=Datos!$B$186,K35=Datos!$B$194),Datos!$E$186,IF(AND(J35=Datos!$B$186,K35=Datos!$B$195),Datos!$F$186,IF(AND(J35=Datos!$B$186,K35=Datos!$B$196),Datos!$G$186,IF(AND(J35=Datos!$B$186,K35=Datos!$B$197),Datos!$H$186,IF(AND(J35=Datos!$B$187,K35=Datos!$B$193),Datos!$D$187,IF(AND(J35=Datos!$B$187,K35=Datos!$B$194),Datos!$E$187,IF(AND(J35=Datos!$B$187,K35=Datos!$B$195),Datos!$F$187,IF(AND(J35=Datos!$B$187,K35=Datos!$B$196),Datos!$G$187,IF(AND(J35=Datos!$B$187,K35=Datos!$B$197),Datos!$H$187,IF(AND(J35=Datos!$B$188,K35=Datos!$B$193),Datos!$D$188,IF(AND(J35=Datos!$B$188,K35=Datos!$B$194),Datos!$E$188,IF(AND(J35=Datos!$B$188,K35=Datos!$B$195),Datos!$F$188,IF(AND(J35=Datos!$B$188,K35=Datos!$B$196),Datos!$G$188,IF(AND(J35=Datos!$B$188,K35=Datos!$B$197),Datos!$H$188,IF(AND(J35=Datos!$B$189,K35=Datos!$B$193),Datos!$D$189,IF(AND(J35=Datos!$B$189,K35=Datos!$B$194),Datos!$E$189,IF(AND(J35=Datos!$B$189,K35=Datos!$B$195),Datos!$F$189,IF(AND(J35=Datos!$B$189,K35=Datos!$B$196),Datos!$G$189,IF(AND(J35=Datos!$B$189,K35=Datos!$B$197),Datos!$H$189,IF(AND(J35=Datos!$B$190,K35=Datos!$B$193),Datos!$D$190,IF(AND(J35=Datos!$B$190,K35=Datos!$B$194),Datos!$E$190,IF(AND(J35=Datos!$B$190,K35=Datos!$B$195),Datos!$F$190,IF(AND(J35=Datos!$B$190,K35=Datos!$B$196),Datos!$G$190,IF(AND(J35=Datos!$B$190,K35=Datos!$B$197),Datos!$H$190,"-")))))))))))))))))))))))))</f>
        <v>-</v>
      </c>
      <c r="M35" s="79"/>
      <c r="N35" s="81"/>
      <c r="O35" s="81"/>
      <c r="P35" s="81"/>
      <c r="Q35" s="81"/>
      <c r="R35" s="79"/>
      <c r="S35" s="81"/>
      <c r="T35" s="81"/>
      <c r="U35" s="81"/>
      <c r="V35" s="81"/>
      <c r="W35" s="80">
        <f>((IF(S35=Datos!$B$83,0,IF(S35=Datos!$B$84,5,IF(S35=Datos!$B$85,10,IF(S35=Datos!$B$86,15,IF(S35=Datos!$B$87,20,IF(S35=Datos!$B$88,25,0)))))))/100)+((IF(T35=Datos!$B$83,0,IF(T35=Datos!$B$84,5,IF(T35=Datos!$B$85,10,IF(T35=Datos!$B$86,15,IF(T35=Datos!$B$87,20,IF(T35=Datos!$B$88,25,0)))))))/100)+((IF(U35=Datos!$B$83,0,IF(U35=Datos!$B$84,5,IF(U35=Datos!$B$85,10,IF(U35=Datos!$B$86,15,IF(U35=Datos!$B$87,20,IF(U35=Datos!$B$88,25,0)))))))/100)+((IF(V35=Datos!$B$83,0,IF(V35=Datos!$B$84,5,IF(V35=Datos!$B$85,10,IF(V35=Datos!$B$86,15,IF(V35=Datos!$B$87,20,IF(V35=Datos!$B$88,25,0)))))))/100)</f>
        <v>0</v>
      </c>
      <c r="X35" s="220">
        <f>IF(ISERROR((IF(R35=Datos!$B$80,W35,0)+IF(R36=Datos!$B$80,W36,0)+IF(R37=Datos!$B$80,W37,0)+IF(R38=Datos!$B$80,W38,0)+IF(R39=Datos!$B$80,W39,0)+IF(R40=Datos!$B$80,W40,0))/(IF(R35=Datos!$B$80,1,0)+IF(R36=Datos!$B$80,1,0)+IF(R37=Datos!$B$80,1,0)+IF(R38=Datos!$B$80,1,0)+IF(R39=Datos!$B$80,1,0)+IF(R40=Datos!$B$80,1,0))),0,(IF(R35=Datos!$B$80,W35,0)+IF(R36=Datos!$B$80,W36,0)+IF(R37=Datos!$B$80,W37,0)+IF(R38=Datos!$B$80,W38,0)+IF(R39=Datos!$B$80,W39,0)+IF(R40=Datos!$B$80,W40,0))/(IF(R35=Datos!$B$80,1,0)+IF(R36=Datos!$B$80,1,0)+IF(R37=Datos!$B$80,1,0)+IF(R38=Datos!$B$80,1,0)+IF(R39=Datos!$B$80,1,0)+IF(R40=Datos!$B$80,1,0)))</f>
        <v>0</v>
      </c>
      <c r="Y35" s="211" t="str">
        <f>IF(J35="","-",(IF(X35&gt;0,(IF(J35=Datos!$B$65,Datos!$B$65,IF(AND(J35=Datos!$B$66,X35&gt;0.49),Datos!$B$65,IF(AND(J35=Datos!$B$67,X35&gt;0.74),Datos!$B$65,IF(AND(J35=Datos!$B$67,X35&lt;0.75,X35&gt;0.49),Datos!$B$66,IF(AND(J35=Datos!$B$68,X35&gt;0.74),Datos!$B$66,IF(AND(J35=Datos!$B$68,X35&lt;0.75,X35&gt;0.49),Datos!$B$67,IF(AND(J35=Datos!$B$69,X35&gt;0.74),Datos!$B$67,IF(AND(J35=Datos!$B$69,X35&lt;0.75,X35&gt;0.49),Datos!$B$68,J35))))))))),J35)))</f>
        <v>-</v>
      </c>
      <c r="Z35" s="223">
        <f>IF(ISERROR((IF(R35=Datos!$B$79,W35,0)+IF(R36=Datos!$B$79,W36,0)+IF(R37=Datos!$B$79,W37,0)+IF(R38=Datos!$B$79,W38,0)+IF(R39=Datos!$B$79,W39,0)+IF(R40=Datos!$B$79,W40,0))/(IF(R35=Datos!$B$79,1,0)+IF(R36=Datos!$B$79,1,0)+IF(R37=Datos!$B$79,1,0)+IF(R38=Datos!$B$79,1,0)+IF(R39=Datos!$B$79,1,0)+IF(R40=Datos!$B$79,1,0))),0,(IF(R35=Datos!$B$79,W35,0)+IF(R36=Datos!$B$79,W36,0)+IF(R37=Datos!$B$79,W37,0)+IF(R38=Datos!$B$79,W38,0)+IF(R39=Datos!$B$79,W39,0)+IF(R40=Datos!$B$79,W40,0))/(IF(R35=Datos!$B$79,1,0)+IF(R36=Datos!$B$79,1,0)+IF(R37=Datos!$B$79,1,0)+IF(R38=Datos!$B$79,1,0)+IF(R39=Datos!$B$79,1,0)+IF(R40=Datos!$B$79,1,0)))</f>
        <v>0</v>
      </c>
      <c r="AA35" s="211" t="str">
        <f>IF(K35="","-",(IF(Z35&gt;0,(IF(K35=Datos!$B$72,Datos!$B$72,IF(AND(K35=Datos!$B$73,Z35&gt;0.49),Datos!$B$72,IF(AND(K35=Datos!$B$74,Z35&gt;0.74),Datos!$B$72,IF(AND(K35=Datos!$B$74,Z35&lt;0.75,Z35&gt;0.49),Datos!$B$73,IF(AND(K35=Datos!$B$75,Z35&gt;0.74),Datos!$B$73,IF(AND(K35=Datos!$B$75,Z35&lt;0.75,Z35&gt;0.49),Datos!$B$74,IF(AND(K35=Datos!$B$76,Z35&gt;0.74),Datos!$B$74,IF(AND(K35=Datos!$B$76,Z35&lt;0.75,Z35&gt;0.49),Datos!$B$75,K35))))))))),K35)))</f>
        <v>-</v>
      </c>
      <c r="AB35" s="214" t="str">
        <f>IF(AND(Y35=Datos!$B$186,AA35=Datos!$B$193),Datos!$D$186,IF(AND(Y35=Datos!$B$186,AA35=Datos!$B$194),Datos!$E$186,IF(AND(Y35=Datos!$B$186,AA35=Datos!$B$195),Datos!$F$186,IF(AND(Y35=Datos!$B$186,AA35=Datos!$B$196),Datos!$G$186,IF(AND(Y35=Datos!$B$186,AA35=Datos!$B$197),Datos!$H$186,IF(AND(Y35=Datos!$B$187,AA35=Datos!$B$193),Datos!$D$187,IF(AND(Y35=Datos!$B$187,AA35=Datos!$B$194),Datos!$E$187,IF(AND(Y35=Datos!$B$187,AA35=Datos!$B$195),Datos!$F$187,IF(AND(Y35=Datos!$B$187,AA35=Datos!$B$196),Datos!$G$187,IF(AND(Y35=Datos!$B$187,AA35=Datos!$B$197),Datos!$H$187,IF(AND(Y35=Datos!$B$188,AA35=Datos!$B$193),Datos!$D$188,IF(AND(Y35=Datos!$B$188,AA35=Datos!$B$194),Datos!$E$188,IF(AND(Y35=Datos!$B$188,AA35=Datos!$B$195),Datos!$F$188,IF(AND(Y35=Datos!$B$188,AA35=Datos!$B$196),Datos!$G$188,IF(AND(Y35=Datos!$B$188,AA35=Datos!$B$197),Datos!$H$188,IF(AND(Y35=Datos!$B$189,AA35=Datos!$B$193),Datos!$D$189,IF(AND(Y35=Datos!$B$189,AA35=Datos!$B$194),Datos!$E$189,IF(AND(Y35=Datos!$B$189,AA35=Datos!$B$195),Datos!$F$189,IF(AND(Y35=Datos!$B$189,AA35=Datos!$B$196),Datos!$G$189,IF(AND(Y35=Datos!$B$189,AA35=Datos!$B$197),Datos!$H$189,IF(AND(Y35=Datos!$B$190,AA35=Datos!$B$193),Datos!$D$190,IF(AND(Y35=Datos!$B$190,AA35=Datos!$B$194),Datos!$E$190,IF(AND(Y35=Datos!$B$190,AA35=Datos!$B$195),Datos!$F$190,IF(AND(Y35=Datos!$B$190,AA35=Datos!$B$196),Datos!$G$190,IF(AND(Y35=Datos!$B$190,AA35=Datos!$B$197),Datos!$H$190,"-")))))))))))))))))))))))))</f>
        <v>-</v>
      </c>
      <c r="AC35" s="103"/>
    </row>
    <row r="36" spans="2:29" s="66" customFormat="1" ht="30" customHeight="1" x14ac:dyDescent="0.25">
      <c r="B36" s="164"/>
      <c r="C36" s="165"/>
      <c r="D36" s="212"/>
      <c r="E36" s="227"/>
      <c r="F36" s="165"/>
      <c r="G36" s="230"/>
      <c r="H36" s="99"/>
      <c r="I36" s="100"/>
      <c r="J36" s="218"/>
      <c r="K36" s="218"/>
      <c r="L36" s="215"/>
      <c r="M36" s="100"/>
      <c r="N36" s="99"/>
      <c r="O36" s="99"/>
      <c r="P36" s="99"/>
      <c r="Q36" s="99"/>
      <c r="R36" s="100"/>
      <c r="S36" s="99"/>
      <c r="T36" s="99"/>
      <c r="U36" s="99"/>
      <c r="V36" s="99"/>
      <c r="W36" s="96">
        <f>((IF(S36=Datos!$B$83,0,IF(S36=Datos!$B$84,5,IF(S36=Datos!$B$85,10,IF(S36=Datos!$B$86,15,IF(S36=Datos!$B$87,20,IF(S36=Datos!$B$88,25,0)))))))/100)+((IF(T36=Datos!$B$83,0,IF(T36=Datos!$B$84,5,IF(T36=Datos!$B$85,10,IF(T36=Datos!$B$86,15,IF(T36=Datos!$B$87,20,IF(T36=Datos!$B$88,25,0)))))))/100)+((IF(U36=Datos!$B$83,0,IF(U36=Datos!$B$84,5,IF(U36=Datos!$B$85,10,IF(U36=Datos!$B$86,15,IF(U36=Datos!$B$87,20,IF(U36=Datos!$B$88,25,0)))))))/100)+((IF(V36=Datos!$B$83,0,IF(V36=Datos!$B$84,5,IF(V36=Datos!$B$85,10,IF(V36=Datos!$B$86,15,IF(V36=Datos!$B$87,20,IF(V36=Datos!$B$88,25,0)))))))/100)</f>
        <v>0</v>
      </c>
      <c r="X36" s="221"/>
      <c r="Y36" s="212"/>
      <c r="Z36" s="224"/>
      <c r="AA36" s="212"/>
      <c r="AB36" s="215"/>
      <c r="AC36" s="104"/>
    </row>
    <row r="37" spans="2:29" s="66" customFormat="1" ht="30" customHeight="1" x14ac:dyDescent="0.25">
      <c r="B37" s="164"/>
      <c r="C37" s="165"/>
      <c r="D37" s="212"/>
      <c r="E37" s="227"/>
      <c r="F37" s="165"/>
      <c r="G37" s="230"/>
      <c r="H37" s="99"/>
      <c r="I37" s="100"/>
      <c r="J37" s="218"/>
      <c r="K37" s="218"/>
      <c r="L37" s="215"/>
      <c r="M37" s="100"/>
      <c r="N37" s="99"/>
      <c r="O37" s="99"/>
      <c r="P37" s="99"/>
      <c r="Q37" s="99"/>
      <c r="R37" s="100"/>
      <c r="S37" s="99"/>
      <c r="T37" s="99"/>
      <c r="U37" s="99"/>
      <c r="V37" s="99"/>
      <c r="W37" s="96">
        <f>((IF(S37=Datos!$B$83,0,IF(S37=Datos!$B$84,5,IF(S37=Datos!$B$85,10,IF(S37=Datos!$B$86,15,IF(S37=Datos!$B$87,20,IF(S37=Datos!$B$88,25,0)))))))/100)+((IF(T37=Datos!$B$83,0,IF(T37=Datos!$B$84,5,IF(T37=Datos!$B$85,10,IF(T37=Datos!$B$86,15,IF(T37=Datos!$B$87,20,IF(T37=Datos!$B$88,25,0)))))))/100)+((IF(U37=Datos!$B$83,0,IF(U37=Datos!$B$84,5,IF(U37=Datos!$B$85,10,IF(U37=Datos!$B$86,15,IF(U37=Datos!$B$87,20,IF(U37=Datos!$B$88,25,0)))))))/100)+((IF(V37=Datos!$B$83,0,IF(V37=Datos!$B$84,5,IF(V37=Datos!$B$85,10,IF(V37=Datos!$B$86,15,IF(V37=Datos!$B$87,20,IF(V37=Datos!$B$88,25,0)))))))/100)</f>
        <v>0</v>
      </c>
      <c r="X37" s="221"/>
      <c r="Y37" s="212"/>
      <c r="Z37" s="224"/>
      <c r="AA37" s="212"/>
      <c r="AB37" s="215"/>
      <c r="AC37" s="104"/>
    </row>
    <row r="38" spans="2:29" s="66" customFormat="1" ht="30" customHeight="1" x14ac:dyDescent="0.25">
      <c r="B38" s="164"/>
      <c r="C38" s="165"/>
      <c r="D38" s="212"/>
      <c r="E38" s="227"/>
      <c r="F38" s="165"/>
      <c r="G38" s="230"/>
      <c r="H38" s="99"/>
      <c r="I38" s="100"/>
      <c r="J38" s="218"/>
      <c r="K38" s="218"/>
      <c r="L38" s="215"/>
      <c r="M38" s="100"/>
      <c r="N38" s="99"/>
      <c r="O38" s="99"/>
      <c r="P38" s="99"/>
      <c r="Q38" s="99"/>
      <c r="R38" s="100"/>
      <c r="S38" s="99"/>
      <c r="T38" s="99"/>
      <c r="U38" s="99"/>
      <c r="V38" s="99"/>
      <c r="W38" s="96">
        <f>((IF(S38=Datos!$B$83,0,IF(S38=Datos!$B$84,5,IF(S38=Datos!$B$85,10,IF(S38=Datos!$B$86,15,IF(S38=Datos!$B$87,20,IF(S38=Datos!$B$88,25,0)))))))/100)+((IF(T38=Datos!$B$83,0,IF(T38=Datos!$B$84,5,IF(T38=Datos!$B$85,10,IF(T38=Datos!$B$86,15,IF(T38=Datos!$B$87,20,IF(T38=Datos!$B$88,25,0)))))))/100)+((IF(U38=Datos!$B$83,0,IF(U38=Datos!$B$84,5,IF(U38=Datos!$B$85,10,IF(U38=Datos!$B$86,15,IF(U38=Datos!$B$87,20,IF(U38=Datos!$B$88,25,0)))))))/100)+((IF(V38=Datos!$B$83,0,IF(V38=Datos!$B$84,5,IF(V38=Datos!$B$85,10,IF(V38=Datos!$B$86,15,IF(V38=Datos!$B$87,20,IF(V38=Datos!$B$88,25,0)))))))/100)</f>
        <v>0</v>
      </c>
      <c r="X38" s="221"/>
      <c r="Y38" s="212"/>
      <c r="Z38" s="224"/>
      <c r="AA38" s="212"/>
      <c r="AB38" s="215"/>
      <c r="AC38" s="104"/>
    </row>
    <row r="39" spans="2:29" s="66" customFormat="1" ht="30" customHeight="1" x14ac:dyDescent="0.25">
      <c r="B39" s="164"/>
      <c r="C39" s="165"/>
      <c r="D39" s="212"/>
      <c r="E39" s="227"/>
      <c r="F39" s="165"/>
      <c r="G39" s="230"/>
      <c r="H39" s="99"/>
      <c r="I39" s="100"/>
      <c r="J39" s="218"/>
      <c r="K39" s="218"/>
      <c r="L39" s="215"/>
      <c r="M39" s="100"/>
      <c r="N39" s="99"/>
      <c r="O39" s="99"/>
      <c r="P39" s="99"/>
      <c r="Q39" s="99"/>
      <c r="R39" s="100"/>
      <c r="S39" s="99"/>
      <c r="T39" s="99"/>
      <c r="U39" s="99"/>
      <c r="V39" s="99"/>
      <c r="W39" s="96">
        <f>((IF(S39=Datos!$B$83,0,IF(S39=Datos!$B$84,5,IF(S39=Datos!$B$85,10,IF(S39=Datos!$B$86,15,IF(S39=Datos!$B$87,20,IF(S39=Datos!$B$88,25,0)))))))/100)+((IF(T39=Datos!$B$83,0,IF(T39=Datos!$B$84,5,IF(T39=Datos!$B$85,10,IF(T39=Datos!$B$86,15,IF(T39=Datos!$B$87,20,IF(T39=Datos!$B$88,25,0)))))))/100)+((IF(U39=Datos!$B$83,0,IF(U39=Datos!$B$84,5,IF(U39=Datos!$B$85,10,IF(U39=Datos!$B$86,15,IF(U39=Datos!$B$87,20,IF(U39=Datos!$B$88,25,0)))))))/100)+((IF(V39=Datos!$B$83,0,IF(V39=Datos!$B$84,5,IF(V39=Datos!$B$85,10,IF(V39=Datos!$B$86,15,IF(V39=Datos!$B$87,20,IF(V39=Datos!$B$88,25,0)))))))/100)</f>
        <v>0</v>
      </c>
      <c r="X39" s="221"/>
      <c r="Y39" s="212"/>
      <c r="Z39" s="224"/>
      <c r="AA39" s="212"/>
      <c r="AB39" s="215"/>
      <c r="AC39" s="104"/>
    </row>
    <row r="40" spans="2:29" s="66" customFormat="1" ht="30" customHeight="1" thickBot="1" x14ac:dyDescent="0.3">
      <c r="B40" s="166"/>
      <c r="C40" s="167"/>
      <c r="D40" s="213"/>
      <c r="E40" s="228"/>
      <c r="F40" s="167"/>
      <c r="G40" s="231"/>
      <c r="H40" s="101"/>
      <c r="I40" s="102"/>
      <c r="J40" s="219"/>
      <c r="K40" s="219"/>
      <c r="L40" s="216"/>
      <c r="M40" s="102"/>
      <c r="N40" s="101"/>
      <c r="O40" s="101"/>
      <c r="P40" s="101"/>
      <c r="Q40" s="101"/>
      <c r="R40" s="102"/>
      <c r="S40" s="101"/>
      <c r="T40" s="101"/>
      <c r="U40" s="101"/>
      <c r="V40" s="101"/>
      <c r="W40" s="97">
        <f>((IF(S40=Datos!$B$83,0,IF(S40=Datos!$B$84,5,IF(S40=Datos!$B$85,10,IF(S40=Datos!$B$86,15,IF(S40=Datos!$B$87,20,IF(S40=Datos!$B$88,25,0)))))))/100)+((IF(T40=Datos!$B$83,0,IF(T40=Datos!$B$84,5,IF(T40=Datos!$B$85,10,IF(T40=Datos!$B$86,15,IF(T40=Datos!$B$87,20,IF(T40=Datos!$B$88,25,0)))))))/100)+((IF(U40=Datos!$B$83,0,IF(U40=Datos!$B$84,5,IF(U40=Datos!$B$85,10,IF(U40=Datos!$B$86,15,IF(U40=Datos!$B$87,20,IF(U40=Datos!$B$88,25,0)))))))/100)+((IF(V40=Datos!$B$83,0,IF(V40=Datos!$B$84,5,IF(V40=Datos!$B$85,10,IF(V40=Datos!$B$86,15,IF(V40=Datos!$B$87,20,IF(V40=Datos!$B$88,25,0)))))))/100)</f>
        <v>0</v>
      </c>
      <c r="X40" s="222"/>
      <c r="Y40" s="213"/>
      <c r="Z40" s="225"/>
      <c r="AA40" s="213"/>
      <c r="AB40" s="216"/>
      <c r="AC40" s="105"/>
    </row>
    <row r="41" spans="2:29" s="66" customFormat="1" ht="30" customHeight="1" x14ac:dyDescent="0.25">
      <c r="B41" s="162"/>
      <c r="C41" s="163"/>
      <c r="D41" s="211" t="str">
        <f>IF(B41="","-",VLOOKUP(B41,Datos!$B$3:$C$25,2,FALSE))</f>
        <v>-</v>
      </c>
      <c r="E41" s="226"/>
      <c r="F41" s="163"/>
      <c r="G41" s="229"/>
      <c r="H41" s="81"/>
      <c r="I41" s="79"/>
      <c r="J41" s="217"/>
      <c r="K41" s="217"/>
      <c r="L41" s="214" t="str">
        <f>IF(AND(J41=Datos!$B$186,K41=Datos!$B$193),Datos!$D$186,IF(AND(J41=Datos!$B$186,K41=Datos!$B$194),Datos!$E$186,IF(AND(J41=Datos!$B$186,K41=Datos!$B$195),Datos!$F$186,IF(AND(J41=Datos!$B$186,K41=Datos!$B$196),Datos!$G$186,IF(AND(J41=Datos!$B$186,K41=Datos!$B$197),Datos!$H$186,IF(AND(J41=Datos!$B$187,K41=Datos!$B$193),Datos!$D$187,IF(AND(J41=Datos!$B$187,K41=Datos!$B$194),Datos!$E$187,IF(AND(J41=Datos!$B$187,K41=Datos!$B$195),Datos!$F$187,IF(AND(J41=Datos!$B$187,K41=Datos!$B$196),Datos!$G$187,IF(AND(J41=Datos!$B$187,K41=Datos!$B$197),Datos!$H$187,IF(AND(J41=Datos!$B$188,K41=Datos!$B$193),Datos!$D$188,IF(AND(J41=Datos!$B$188,K41=Datos!$B$194),Datos!$E$188,IF(AND(J41=Datos!$B$188,K41=Datos!$B$195),Datos!$F$188,IF(AND(J41=Datos!$B$188,K41=Datos!$B$196),Datos!$G$188,IF(AND(J41=Datos!$B$188,K41=Datos!$B$197),Datos!$H$188,IF(AND(J41=Datos!$B$189,K41=Datos!$B$193),Datos!$D$189,IF(AND(J41=Datos!$B$189,K41=Datos!$B$194),Datos!$E$189,IF(AND(J41=Datos!$B$189,K41=Datos!$B$195),Datos!$F$189,IF(AND(J41=Datos!$B$189,K41=Datos!$B$196),Datos!$G$189,IF(AND(J41=Datos!$B$189,K41=Datos!$B$197),Datos!$H$189,IF(AND(J41=Datos!$B$190,K41=Datos!$B$193),Datos!$D$190,IF(AND(J41=Datos!$B$190,K41=Datos!$B$194),Datos!$E$190,IF(AND(J41=Datos!$B$190,K41=Datos!$B$195),Datos!$F$190,IF(AND(J41=Datos!$B$190,K41=Datos!$B$196),Datos!$G$190,IF(AND(J41=Datos!$B$190,K41=Datos!$B$197),Datos!$H$190,"-")))))))))))))))))))))))))</f>
        <v>-</v>
      </c>
      <c r="M41" s="79"/>
      <c r="N41" s="81"/>
      <c r="O41" s="81"/>
      <c r="P41" s="81"/>
      <c r="Q41" s="81"/>
      <c r="R41" s="79"/>
      <c r="S41" s="81"/>
      <c r="T41" s="81"/>
      <c r="U41" s="81"/>
      <c r="V41" s="81"/>
      <c r="W41" s="80">
        <f>((IF(S41=Datos!$B$83,0,IF(S41=Datos!$B$84,5,IF(S41=Datos!$B$85,10,IF(S41=Datos!$B$86,15,IF(S41=Datos!$B$87,20,IF(S41=Datos!$B$88,25,0)))))))/100)+((IF(T41=Datos!$B$83,0,IF(T41=Datos!$B$84,5,IF(T41=Datos!$B$85,10,IF(T41=Datos!$B$86,15,IF(T41=Datos!$B$87,20,IF(T41=Datos!$B$88,25,0)))))))/100)+((IF(U41=Datos!$B$83,0,IF(U41=Datos!$B$84,5,IF(U41=Datos!$B$85,10,IF(U41=Datos!$B$86,15,IF(U41=Datos!$B$87,20,IF(U41=Datos!$B$88,25,0)))))))/100)+((IF(V41=Datos!$B$83,0,IF(V41=Datos!$B$84,5,IF(V41=Datos!$B$85,10,IF(V41=Datos!$B$86,15,IF(V41=Datos!$B$87,20,IF(V41=Datos!$B$88,25,0)))))))/100)</f>
        <v>0</v>
      </c>
      <c r="X41" s="220">
        <f>IF(ISERROR((IF(R41=Datos!$B$80,W41,0)+IF(R42=Datos!$B$80,W42,0)+IF(R43=Datos!$B$80,W43,0)+IF(R44=Datos!$B$80,W44,0)+IF(R45=Datos!$B$80,W45,0)+IF(R46=Datos!$B$80,W46,0))/(IF(R41=Datos!$B$80,1,0)+IF(R42=Datos!$B$80,1,0)+IF(R43=Datos!$B$80,1,0)+IF(R44=Datos!$B$80,1,0)+IF(R45=Datos!$B$80,1,0)+IF(R46=Datos!$B$80,1,0))),0,(IF(R41=Datos!$B$80,W41,0)+IF(R42=Datos!$B$80,W42,0)+IF(R43=Datos!$B$80,W43,0)+IF(R44=Datos!$B$80,W44,0)+IF(R45=Datos!$B$80,W45,0)+IF(R46=Datos!$B$80,W46,0))/(IF(R41=Datos!$B$80,1,0)+IF(R42=Datos!$B$80,1,0)+IF(R43=Datos!$B$80,1,0)+IF(R44=Datos!$B$80,1,0)+IF(R45=Datos!$B$80,1,0)+IF(R46=Datos!$B$80,1,0)))</f>
        <v>0</v>
      </c>
      <c r="Y41" s="211" t="str">
        <f>IF(J41="","-",(IF(X41&gt;0,(IF(J41=Datos!$B$65,Datos!$B$65,IF(AND(J41=Datos!$B$66,X41&gt;0.49),Datos!$B$65,IF(AND(J41=Datos!$B$67,X41&gt;0.74),Datos!$B$65,IF(AND(J41=Datos!$B$67,X41&lt;0.75,X41&gt;0.49),Datos!$B$66,IF(AND(J41=Datos!$B$68,X41&gt;0.74),Datos!$B$66,IF(AND(J41=Datos!$B$68,X41&lt;0.75,X41&gt;0.49),Datos!$B$67,IF(AND(J41=Datos!$B$69,X41&gt;0.74),Datos!$B$67,IF(AND(J41=Datos!$B$69,X41&lt;0.75,X41&gt;0.49),Datos!$B$68,J41))))))))),J41)))</f>
        <v>-</v>
      </c>
      <c r="Z41" s="223">
        <f>IF(ISERROR((IF(R41=Datos!$B$79,W41,0)+IF(R42=Datos!$B$79,W42,0)+IF(R43=Datos!$B$79,W43,0)+IF(R44=Datos!$B$79,W44,0)+IF(R45=Datos!$B$79,W45,0)+IF(R46=Datos!$B$79,W46,0))/(IF(R41=Datos!$B$79,1,0)+IF(R42=Datos!$B$79,1,0)+IF(R43=Datos!$B$79,1,0)+IF(R44=Datos!$B$79,1,0)+IF(R45=Datos!$B$79,1,0)+IF(R46=Datos!$B$79,1,0))),0,(IF(R41=Datos!$B$79,W41,0)+IF(R42=Datos!$B$79,W42,0)+IF(R43=Datos!$B$79,W43,0)+IF(R44=Datos!$B$79,W44,0)+IF(R45=Datos!$B$79,W45,0)+IF(R46=Datos!$B$79,W46,0))/(IF(R41=Datos!$B$79,1,0)+IF(R42=Datos!$B$79,1,0)+IF(R43=Datos!$B$79,1,0)+IF(R44=Datos!$B$79,1,0)+IF(R45=Datos!$B$79,1,0)+IF(R46=Datos!$B$79,1,0)))</f>
        <v>0</v>
      </c>
      <c r="AA41" s="211" t="str">
        <f>IF(K41="","-",(IF(Z41&gt;0,(IF(K41=Datos!$B$72,Datos!$B$72,IF(AND(K41=Datos!$B$73,Z41&gt;0.49),Datos!$B$72,IF(AND(K41=Datos!$B$74,Z41&gt;0.74),Datos!$B$72,IF(AND(K41=Datos!$B$74,Z41&lt;0.75,Z41&gt;0.49),Datos!$B$73,IF(AND(K41=Datos!$B$75,Z41&gt;0.74),Datos!$B$73,IF(AND(K41=Datos!$B$75,Z41&lt;0.75,Z41&gt;0.49),Datos!$B$74,IF(AND(K41=Datos!$B$76,Z41&gt;0.74),Datos!$B$74,IF(AND(K41=Datos!$B$76,Z41&lt;0.75,Z41&gt;0.49),Datos!$B$75,K41))))))))),K41)))</f>
        <v>-</v>
      </c>
      <c r="AB41" s="214" t="str">
        <f>IF(AND(Y41=Datos!$B$186,AA41=Datos!$B$193),Datos!$D$186,IF(AND(Y41=Datos!$B$186,AA41=Datos!$B$194),Datos!$E$186,IF(AND(Y41=Datos!$B$186,AA41=Datos!$B$195),Datos!$F$186,IF(AND(Y41=Datos!$B$186,AA41=Datos!$B$196),Datos!$G$186,IF(AND(Y41=Datos!$B$186,AA41=Datos!$B$197),Datos!$H$186,IF(AND(Y41=Datos!$B$187,AA41=Datos!$B$193),Datos!$D$187,IF(AND(Y41=Datos!$B$187,AA41=Datos!$B$194),Datos!$E$187,IF(AND(Y41=Datos!$B$187,AA41=Datos!$B$195),Datos!$F$187,IF(AND(Y41=Datos!$B$187,AA41=Datos!$B$196),Datos!$G$187,IF(AND(Y41=Datos!$B$187,AA41=Datos!$B$197),Datos!$H$187,IF(AND(Y41=Datos!$B$188,AA41=Datos!$B$193),Datos!$D$188,IF(AND(Y41=Datos!$B$188,AA41=Datos!$B$194),Datos!$E$188,IF(AND(Y41=Datos!$B$188,AA41=Datos!$B$195),Datos!$F$188,IF(AND(Y41=Datos!$B$188,AA41=Datos!$B$196),Datos!$G$188,IF(AND(Y41=Datos!$B$188,AA41=Datos!$B$197),Datos!$H$188,IF(AND(Y41=Datos!$B$189,AA41=Datos!$B$193),Datos!$D$189,IF(AND(Y41=Datos!$B$189,AA41=Datos!$B$194),Datos!$E$189,IF(AND(Y41=Datos!$B$189,AA41=Datos!$B$195),Datos!$F$189,IF(AND(Y41=Datos!$B$189,AA41=Datos!$B$196),Datos!$G$189,IF(AND(Y41=Datos!$B$189,AA41=Datos!$B$197),Datos!$H$189,IF(AND(Y41=Datos!$B$190,AA41=Datos!$B$193),Datos!$D$190,IF(AND(Y41=Datos!$B$190,AA41=Datos!$B$194),Datos!$E$190,IF(AND(Y41=Datos!$B$190,AA41=Datos!$B$195),Datos!$F$190,IF(AND(Y41=Datos!$B$190,AA41=Datos!$B$196),Datos!$G$190,IF(AND(Y41=Datos!$B$190,AA41=Datos!$B$197),Datos!$H$190,"-")))))))))))))))))))))))))</f>
        <v>-</v>
      </c>
      <c r="AC41" s="103"/>
    </row>
    <row r="42" spans="2:29" s="66" customFormat="1" ht="30" customHeight="1" x14ac:dyDescent="0.25">
      <c r="B42" s="164"/>
      <c r="C42" s="165"/>
      <c r="D42" s="212"/>
      <c r="E42" s="227"/>
      <c r="F42" s="165"/>
      <c r="G42" s="230"/>
      <c r="H42" s="99"/>
      <c r="I42" s="100"/>
      <c r="J42" s="218"/>
      <c r="K42" s="218"/>
      <c r="L42" s="215"/>
      <c r="M42" s="100"/>
      <c r="N42" s="99"/>
      <c r="O42" s="99"/>
      <c r="P42" s="99"/>
      <c r="Q42" s="99"/>
      <c r="R42" s="100"/>
      <c r="S42" s="99"/>
      <c r="T42" s="99"/>
      <c r="U42" s="99"/>
      <c r="V42" s="99"/>
      <c r="W42" s="96">
        <f>((IF(S42=Datos!$B$83,0,IF(S42=Datos!$B$84,5,IF(S42=Datos!$B$85,10,IF(S42=Datos!$B$86,15,IF(S42=Datos!$B$87,20,IF(S42=Datos!$B$88,25,0)))))))/100)+((IF(T42=Datos!$B$83,0,IF(T42=Datos!$B$84,5,IF(T42=Datos!$B$85,10,IF(T42=Datos!$B$86,15,IF(T42=Datos!$B$87,20,IF(T42=Datos!$B$88,25,0)))))))/100)+((IF(U42=Datos!$B$83,0,IF(U42=Datos!$B$84,5,IF(U42=Datos!$B$85,10,IF(U42=Datos!$B$86,15,IF(U42=Datos!$B$87,20,IF(U42=Datos!$B$88,25,0)))))))/100)+((IF(V42=Datos!$B$83,0,IF(V42=Datos!$B$84,5,IF(V42=Datos!$B$85,10,IF(V42=Datos!$B$86,15,IF(V42=Datos!$B$87,20,IF(V42=Datos!$B$88,25,0)))))))/100)</f>
        <v>0</v>
      </c>
      <c r="X42" s="221"/>
      <c r="Y42" s="212"/>
      <c r="Z42" s="224"/>
      <c r="AA42" s="212"/>
      <c r="AB42" s="215"/>
      <c r="AC42" s="104"/>
    </row>
    <row r="43" spans="2:29" s="66" customFormat="1" ht="30" customHeight="1" x14ac:dyDescent="0.25">
      <c r="B43" s="164"/>
      <c r="C43" s="165"/>
      <c r="D43" s="212"/>
      <c r="E43" s="227"/>
      <c r="F43" s="165"/>
      <c r="G43" s="230"/>
      <c r="H43" s="99"/>
      <c r="I43" s="100"/>
      <c r="J43" s="218"/>
      <c r="K43" s="218"/>
      <c r="L43" s="215"/>
      <c r="M43" s="100"/>
      <c r="N43" s="99"/>
      <c r="O43" s="99"/>
      <c r="P43" s="99"/>
      <c r="Q43" s="99"/>
      <c r="R43" s="100"/>
      <c r="S43" s="99"/>
      <c r="T43" s="99"/>
      <c r="U43" s="99"/>
      <c r="V43" s="99"/>
      <c r="W43" s="96">
        <f>((IF(S43=Datos!$B$83,0,IF(S43=Datos!$B$84,5,IF(S43=Datos!$B$85,10,IF(S43=Datos!$B$86,15,IF(S43=Datos!$B$87,20,IF(S43=Datos!$B$88,25,0)))))))/100)+((IF(T43=Datos!$B$83,0,IF(T43=Datos!$B$84,5,IF(T43=Datos!$B$85,10,IF(T43=Datos!$B$86,15,IF(T43=Datos!$B$87,20,IF(T43=Datos!$B$88,25,0)))))))/100)+((IF(U43=Datos!$B$83,0,IF(U43=Datos!$B$84,5,IF(U43=Datos!$B$85,10,IF(U43=Datos!$B$86,15,IF(U43=Datos!$B$87,20,IF(U43=Datos!$B$88,25,0)))))))/100)+((IF(V43=Datos!$B$83,0,IF(V43=Datos!$B$84,5,IF(V43=Datos!$B$85,10,IF(V43=Datos!$B$86,15,IF(V43=Datos!$B$87,20,IF(V43=Datos!$B$88,25,0)))))))/100)</f>
        <v>0</v>
      </c>
      <c r="X43" s="221"/>
      <c r="Y43" s="212"/>
      <c r="Z43" s="224"/>
      <c r="AA43" s="212"/>
      <c r="AB43" s="215"/>
      <c r="AC43" s="104"/>
    </row>
    <row r="44" spans="2:29" s="66" customFormat="1" ht="30" customHeight="1" x14ac:dyDescent="0.25">
      <c r="B44" s="164"/>
      <c r="C44" s="165"/>
      <c r="D44" s="212"/>
      <c r="E44" s="227"/>
      <c r="F44" s="165"/>
      <c r="G44" s="230"/>
      <c r="H44" s="99"/>
      <c r="I44" s="100"/>
      <c r="J44" s="218"/>
      <c r="K44" s="218"/>
      <c r="L44" s="215"/>
      <c r="M44" s="100"/>
      <c r="N44" s="99"/>
      <c r="O44" s="99"/>
      <c r="P44" s="99"/>
      <c r="Q44" s="99"/>
      <c r="R44" s="100"/>
      <c r="S44" s="99"/>
      <c r="T44" s="99"/>
      <c r="U44" s="99"/>
      <c r="V44" s="99"/>
      <c r="W44" s="96">
        <f>((IF(S44=Datos!$B$83,0,IF(S44=Datos!$B$84,5,IF(S44=Datos!$B$85,10,IF(S44=Datos!$B$86,15,IF(S44=Datos!$B$87,20,IF(S44=Datos!$B$88,25,0)))))))/100)+((IF(T44=Datos!$B$83,0,IF(T44=Datos!$B$84,5,IF(T44=Datos!$B$85,10,IF(T44=Datos!$B$86,15,IF(T44=Datos!$B$87,20,IF(T44=Datos!$B$88,25,0)))))))/100)+((IF(U44=Datos!$B$83,0,IF(U44=Datos!$B$84,5,IF(U44=Datos!$B$85,10,IF(U44=Datos!$B$86,15,IF(U44=Datos!$B$87,20,IF(U44=Datos!$B$88,25,0)))))))/100)+((IF(V44=Datos!$B$83,0,IF(V44=Datos!$B$84,5,IF(V44=Datos!$B$85,10,IF(V44=Datos!$B$86,15,IF(V44=Datos!$B$87,20,IF(V44=Datos!$B$88,25,0)))))))/100)</f>
        <v>0</v>
      </c>
      <c r="X44" s="221"/>
      <c r="Y44" s="212"/>
      <c r="Z44" s="224"/>
      <c r="AA44" s="212"/>
      <c r="AB44" s="215"/>
      <c r="AC44" s="104"/>
    </row>
    <row r="45" spans="2:29" s="66" customFormat="1" ht="30" customHeight="1" x14ac:dyDescent="0.25">
      <c r="B45" s="164"/>
      <c r="C45" s="165"/>
      <c r="D45" s="212"/>
      <c r="E45" s="227"/>
      <c r="F45" s="165"/>
      <c r="G45" s="230"/>
      <c r="H45" s="99"/>
      <c r="I45" s="100"/>
      <c r="J45" s="218"/>
      <c r="K45" s="218"/>
      <c r="L45" s="215"/>
      <c r="M45" s="100"/>
      <c r="N45" s="99"/>
      <c r="O45" s="99"/>
      <c r="P45" s="99"/>
      <c r="Q45" s="99"/>
      <c r="R45" s="100"/>
      <c r="S45" s="99"/>
      <c r="T45" s="99"/>
      <c r="U45" s="99"/>
      <c r="V45" s="99"/>
      <c r="W45" s="96">
        <f>((IF(S45=Datos!$B$83,0,IF(S45=Datos!$B$84,5,IF(S45=Datos!$B$85,10,IF(S45=Datos!$B$86,15,IF(S45=Datos!$B$87,20,IF(S45=Datos!$B$88,25,0)))))))/100)+((IF(T45=Datos!$B$83,0,IF(T45=Datos!$B$84,5,IF(T45=Datos!$B$85,10,IF(T45=Datos!$B$86,15,IF(T45=Datos!$B$87,20,IF(T45=Datos!$B$88,25,0)))))))/100)+((IF(U45=Datos!$B$83,0,IF(U45=Datos!$B$84,5,IF(U45=Datos!$B$85,10,IF(U45=Datos!$B$86,15,IF(U45=Datos!$B$87,20,IF(U45=Datos!$B$88,25,0)))))))/100)+((IF(V45=Datos!$B$83,0,IF(V45=Datos!$B$84,5,IF(V45=Datos!$B$85,10,IF(V45=Datos!$B$86,15,IF(V45=Datos!$B$87,20,IF(V45=Datos!$B$88,25,0)))))))/100)</f>
        <v>0</v>
      </c>
      <c r="X45" s="221"/>
      <c r="Y45" s="212"/>
      <c r="Z45" s="224"/>
      <c r="AA45" s="212"/>
      <c r="AB45" s="215"/>
      <c r="AC45" s="104"/>
    </row>
    <row r="46" spans="2:29" s="66" customFormat="1" ht="30" customHeight="1" thickBot="1" x14ac:dyDescent="0.3">
      <c r="B46" s="166"/>
      <c r="C46" s="167"/>
      <c r="D46" s="213"/>
      <c r="E46" s="228"/>
      <c r="F46" s="167"/>
      <c r="G46" s="231"/>
      <c r="H46" s="101"/>
      <c r="I46" s="102"/>
      <c r="J46" s="219"/>
      <c r="K46" s="219"/>
      <c r="L46" s="216"/>
      <c r="M46" s="102"/>
      <c r="N46" s="101"/>
      <c r="O46" s="101"/>
      <c r="P46" s="101"/>
      <c r="Q46" s="101"/>
      <c r="R46" s="102"/>
      <c r="S46" s="101"/>
      <c r="T46" s="101"/>
      <c r="U46" s="101"/>
      <c r="V46" s="101"/>
      <c r="W46" s="97">
        <f>((IF(S46=Datos!$B$83,0,IF(S46=Datos!$B$84,5,IF(S46=Datos!$B$85,10,IF(S46=Datos!$B$86,15,IF(S46=Datos!$B$87,20,IF(S46=Datos!$B$88,25,0)))))))/100)+((IF(T46=Datos!$B$83,0,IF(T46=Datos!$B$84,5,IF(T46=Datos!$B$85,10,IF(T46=Datos!$B$86,15,IF(T46=Datos!$B$87,20,IF(T46=Datos!$B$88,25,0)))))))/100)+((IF(U46=Datos!$B$83,0,IF(U46=Datos!$B$84,5,IF(U46=Datos!$B$85,10,IF(U46=Datos!$B$86,15,IF(U46=Datos!$B$87,20,IF(U46=Datos!$B$88,25,0)))))))/100)+((IF(V46=Datos!$B$83,0,IF(V46=Datos!$B$84,5,IF(V46=Datos!$B$85,10,IF(V46=Datos!$B$86,15,IF(V46=Datos!$B$87,20,IF(V46=Datos!$B$88,25,0)))))))/100)</f>
        <v>0</v>
      </c>
      <c r="X46" s="222"/>
      <c r="Y46" s="213"/>
      <c r="Z46" s="225"/>
      <c r="AA46" s="213"/>
      <c r="AB46" s="216"/>
      <c r="AC46" s="105"/>
    </row>
    <row r="47" spans="2:29" s="66" customFormat="1" ht="30" customHeight="1" x14ac:dyDescent="0.25">
      <c r="B47" s="162"/>
      <c r="C47" s="163"/>
      <c r="D47" s="211" t="str">
        <f>IF(B47="","-",VLOOKUP(B47,Datos!$B$3:$C$25,2,FALSE))</f>
        <v>-</v>
      </c>
      <c r="E47" s="226"/>
      <c r="F47" s="163"/>
      <c r="G47" s="229"/>
      <c r="H47" s="81"/>
      <c r="I47" s="79"/>
      <c r="J47" s="217"/>
      <c r="K47" s="217"/>
      <c r="L47" s="214" t="str">
        <f>IF(AND(J47=Datos!$B$186,K47=Datos!$B$193),Datos!$D$186,IF(AND(J47=Datos!$B$186,K47=Datos!$B$194),Datos!$E$186,IF(AND(J47=Datos!$B$186,K47=Datos!$B$195),Datos!$F$186,IF(AND(J47=Datos!$B$186,K47=Datos!$B$196),Datos!$G$186,IF(AND(J47=Datos!$B$186,K47=Datos!$B$197),Datos!$H$186,IF(AND(J47=Datos!$B$187,K47=Datos!$B$193),Datos!$D$187,IF(AND(J47=Datos!$B$187,K47=Datos!$B$194),Datos!$E$187,IF(AND(J47=Datos!$B$187,K47=Datos!$B$195),Datos!$F$187,IF(AND(J47=Datos!$B$187,K47=Datos!$B$196),Datos!$G$187,IF(AND(J47=Datos!$B$187,K47=Datos!$B$197),Datos!$H$187,IF(AND(J47=Datos!$B$188,K47=Datos!$B$193),Datos!$D$188,IF(AND(J47=Datos!$B$188,K47=Datos!$B$194),Datos!$E$188,IF(AND(J47=Datos!$B$188,K47=Datos!$B$195),Datos!$F$188,IF(AND(J47=Datos!$B$188,K47=Datos!$B$196),Datos!$G$188,IF(AND(J47=Datos!$B$188,K47=Datos!$B$197),Datos!$H$188,IF(AND(J47=Datos!$B$189,K47=Datos!$B$193),Datos!$D$189,IF(AND(J47=Datos!$B$189,K47=Datos!$B$194),Datos!$E$189,IF(AND(J47=Datos!$B$189,K47=Datos!$B$195),Datos!$F$189,IF(AND(J47=Datos!$B$189,K47=Datos!$B$196),Datos!$G$189,IF(AND(J47=Datos!$B$189,K47=Datos!$B$197),Datos!$H$189,IF(AND(J47=Datos!$B$190,K47=Datos!$B$193),Datos!$D$190,IF(AND(J47=Datos!$B$190,K47=Datos!$B$194),Datos!$E$190,IF(AND(J47=Datos!$B$190,K47=Datos!$B$195),Datos!$F$190,IF(AND(J47=Datos!$B$190,K47=Datos!$B$196),Datos!$G$190,IF(AND(J47=Datos!$B$190,K47=Datos!$B$197),Datos!$H$190,"-")))))))))))))))))))))))))</f>
        <v>-</v>
      </c>
      <c r="M47" s="79"/>
      <c r="N47" s="81"/>
      <c r="O47" s="81"/>
      <c r="P47" s="81"/>
      <c r="Q47" s="81"/>
      <c r="R47" s="79"/>
      <c r="S47" s="81"/>
      <c r="T47" s="81"/>
      <c r="U47" s="81"/>
      <c r="V47" s="81"/>
      <c r="W47" s="80">
        <f>((IF(S47=Datos!$B$83,0,IF(S47=Datos!$B$84,5,IF(S47=Datos!$B$85,10,IF(S47=Datos!$B$86,15,IF(S47=Datos!$B$87,20,IF(S47=Datos!$B$88,25,0)))))))/100)+((IF(T47=Datos!$B$83,0,IF(T47=Datos!$B$84,5,IF(T47=Datos!$B$85,10,IF(T47=Datos!$B$86,15,IF(T47=Datos!$B$87,20,IF(T47=Datos!$B$88,25,0)))))))/100)+((IF(U47=Datos!$B$83,0,IF(U47=Datos!$B$84,5,IF(U47=Datos!$B$85,10,IF(U47=Datos!$B$86,15,IF(U47=Datos!$B$87,20,IF(U47=Datos!$B$88,25,0)))))))/100)+((IF(V47=Datos!$B$83,0,IF(V47=Datos!$B$84,5,IF(V47=Datos!$B$85,10,IF(V47=Datos!$B$86,15,IF(V47=Datos!$B$87,20,IF(V47=Datos!$B$88,25,0)))))))/100)</f>
        <v>0</v>
      </c>
      <c r="X47" s="220">
        <f>IF(ISERROR((IF(R47=Datos!$B$80,W47,0)+IF(R48=Datos!$B$80,W48,0)+IF(R49=Datos!$B$80,W49,0)+IF(R50=Datos!$B$80,W50,0)+IF(R51=Datos!$B$80,W51,0)+IF(R52=Datos!$B$80,W52,0))/(IF(R47=Datos!$B$80,1,0)+IF(R48=Datos!$B$80,1,0)+IF(R49=Datos!$B$80,1,0)+IF(R50=Datos!$B$80,1,0)+IF(R51=Datos!$B$80,1,0)+IF(R52=Datos!$B$80,1,0))),0,(IF(R47=Datos!$B$80,W47,0)+IF(R48=Datos!$B$80,W48,0)+IF(R49=Datos!$B$80,W49,0)+IF(R50=Datos!$B$80,W50,0)+IF(R51=Datos!$B$80,W51,0)+IF(R52=Datos!$B$80,W52,0))/(IF(R47=Datos!$B$80,1,0)+IF(R48=Datos!$B$80,1,0)+IF(R49=Datos!$B$80,1,0)+IF(R50=Datos!$B$80,1,0)+IF(R51=Datos!$B$80,1,0)+IF(R52=Datos!$B$80,1,0)))</f>
        <v>0</v>
      </c>
      <c r="Y47" s="211" t="str">
        <f>IF(J47="","-",(IF(X47&gt;0,(IF(J47=Datos!$B$65,Datos!$B$65,IF(AND(J47=Datos!$B$66,X47&gt;0.49),Datos!$B$65,IF(AND(J47=Datos!$B$67,X47&gt;0.74),Datos!$B$65,IF(AND(J47=Datos!$B$67,X47&lt;0.75,X47&gt;0.49),Datos!$B$66,IF(AND(J47=Datos!$B$68,X47&gt;0.74),Datos!$B$66,IF(AND(J47=Datos!$B$68,X47&lt;0.75,X47&gt;0.49),Datos!$B$67,IF(AND(J47=Datos!$B$69,X47&gt;0.74),Datos!$B$67,IF(AND(J47=Datos!$B$69,X47&lt;0.75,X47&gt;0.49),Datos!$B$68,J47))))))))),J47)))</f>
        <v>-</v>
      </c>
      <c r="Z47" s="223">
        <f>IF(ISERROR((IF(R47=Datos!$B$79,W47,0)+IF(R48=Datos!$B$79,W48,0)+IF(R49=Datos!$B$79,W49,0)+IF(R50=Datos!$B$79,W50,0)+IF(R51=Datos!$B$79,W51,0)+IF(R52=Datos!$B$79,W52,0))/(IF(R47=Datos!$B$79,1,0)+IF(R48=Datos!$B$79,1,0)+IF(R49=Datos!$B$79,1,0)+IF(R50=Datos!$B$79,1,0)+IF(R51=Datos!$B$79,1,0)+IF(R52=Datos!$B$79,1,0))),0,(IF(R47=Datos!$B$79,W47,0)+IF(R48=Datos!$B$79,W48,0)+IF(R49=Datos!$B$79,W49,0)+IF(R50=Datos!$B$79,W50,0)+IF(R51=Datos!$B$79,W51,0)+IF(R52=Datos!$B$79,W52,0))/(IF(R47=Datos!$B$79,1,0)+IF(R48=Datos!$B$79,1,0)+IF(R49=Datos!$B$79,1,0)+IF(R50=Datos!$B$79,1,0)+IF(R51=Datos!$B$79,1,0)+IF(R52=Datos!$B$79,1,0)))</f>
        <v>0</v>
      </c>
      <c r="AA47" s="211" t="str">
        <f>IF(K47="","-",(IF(Z47&gt;0,(IF(K47=Datos!$B$72,Datos!$B$72,IF(AND(K47=Datos!$B$73,Z47&gt;0.49),Datos!$B$72,IF(AND(K47=Datos!$B$74,Z47&gt;0.74),Datos!$B$72,IF(AND(K47=Datos!$B$74,Z47&lt;0.75,Z47&gt;0.49),Datos!$B$73,IF(AND(K47=Datos!$B$75,Z47&gt;0.74),Datos!$B$73,IF(AND(K47=Datos!$B$75,Z47&lt;0.75,Z47&gt;0.49),Datos!$B$74,IF(AND(K47=Datos!$B$76,Z47&gt;0.74),Datos!$B$74,IF(AND(K47=Datos!$B$76,Z47&lt;0.75,Z47&gt;0.49),Datos!$B$75,K47))))))))),K47)))</f>
        <v>-</v>
      </c>
      <c r="AB47" s="214" t="str">
        <f>IF(AND(Y47=Datos!$B$186,AA47=Datos!$B$193),Datos!$D$186,IF(AND(Y47=Datos!$B$186,AA47=Datos!$B$194),Datos!$E$186,IF(AND(Y47=Datos!$B$186,AA47=Datos!$B$195),Datos!$F$186,IF(AND(Y47=Datos!$B$186,AA47=Datos!$B$196),Datos!$G$186,IF(AND(Y47=Datos!$B$186,AA47=Datos!$B$197),Datos!$H$186,IF(AND(Y47=Datos!$B$187,AA47=Datos!$B$193),Datos!$D$187,IF(AND(Y47=Datos!$B$187,AA47=Datos!$B$194),Datos!$E$187,IF(AND(Y47=Datos!$B$187,AA47=Datos!$B$195),Datos!$F$187,IF(AND(Y47=Datos!$B$187,AA47=Datos!$B$196),Datos!$G$187,IF(AND(Y47=Datos!$B$187,AA47=Datos!$B$197),Datos!$H$187,IF(AND(Y47=Datos!$B$188,AA47=Datos!$B$193),Datos!$D$188,IF(AND(Y47=Datos!$B$188,AA47=Datos!$B$194),Datos!$E$188,IF(AND(Y47=Datos!$B$188,AA47=Datos!$B$195),Datos!$F$188,IF(AND(Y47=Datos!$B$188,AA47=Datos!$B$196),Datos!$G$188,IF(AND(Y47=Datos!$B$188,AA47=Datos!$B$197),Datos!$H$188,IF(AND(Y47=Datos!$B$189,AA47=Datos!$B$193),Datos!$D$189,IF(AND(Y47=Datos!$B$189,AA47=Datos!$B$194),Datos!$E$189,IF(AND(Y47=Datos!$B$189,AA47=Datos!$B$195),Datos!$F$189,IF(AND(Y47=Datos!$B$189,AA47=Datos!$B$196),Datos!$G$189,IF(AND(Y47=Datos!$B$189,AA47=Datos!$B$197),Datos!$H$189,IF(AND(Y47=Datos!$B$190,AA47=Datos!$B$193),Datos!$D$190,IF(AND(Y47=Datos!$B$190,AA47=Datos!$B$194),Datos!$E$190,IF(AND(Y47=Datos!$B$190,AA47=Datos!$B$195),Datos!$F$190,IF(AND(Y47=Datos!$B$190,AA47=Datos!$B$196),Datos!$G$190,IF(AND(Y47=Datos!$B$190,AA47=Datos!$B$197),Datos!$H$190,"-")))))))))))))))))))))))))</f>
        <v>-</v>
      </c>
      <c r="AC47" s="103"/>
    </row>
    <row r="48" spans="2:29" s="66" customFormat="1" ht="30" customHeight="1" x14ac:dyDescent="0.25">
      <c r="B48" s="164"/>
      <c r="C48" s="165"/>
      <c r="D48" s="212"/>
      <c r="E48" s="227"/>
      <c r="F48" s="165"/>
      <c r="G48" s="230"/>
      <c r="H48" s="99"/>
      <c r="I48" s="100"/>
      <c r="J48" s="218"/>
      <c r="K48" s="218"/>
      <c r="L48" s="215"/>
      <c r="M48" s="100"/>
      <c r="N48" s="99"/>
      <c r="O48" s="99"/>
      <c r="P48" s="99"/>
      <c r="Q48" s="99"/>
      <c r="R48" s="100"/>
      <c r="S48" s="99"/>
      <c r="T48" s="99"/>
      <c r="U48" s="99"/>
      <c r="V48" s="99"/>
      <c r="W48" s="96">
        <f>((IF(S48=Datos!$B$83,0,IF(S48=Datos!$B$84,5,IF(S48=Datos!$B$85,10,IF(S48=Datos!$B$86,15,IF(S48=Datos!$B$87,20,IF(S48=Datos!$B$88,25,0)))))))/100)+((IF(T48=Datos!$B$83,0,IF(T48=Datos!$B$84,5,IF(T48=Datos!$B$85,10,IF(T48=Datos!$B$86,15,IF(T48=Datos!$B$87,20,IF(T48=Datos!$B$88,25,0)))))))/100)+((IF(U48=Datos!$B$83,0,IF(U48=Datos!$B$84,5,IF(U48=Datos!$B$85,10,IF(U48=Datos!$B$86,15,IF(U48=Datos!$B$87,20,IF(U48=Datos!$B$88,25,0)))))))/100)+((IF(V48=Datos!$B$83,0,IF(V48=Datos!$B$84,5,IF(V48=Datos!$B$85,10,IF(V48=Datos!$B$86,15,IF(V48=Datos!$B$87,20,IF(V48=Datos!$B$88,25,0)))))))/100)</f>
        <v>0</v>
      </c>
      <c r="X48" s="221"/>
      <c r="Y48" s="212"/>
      <c r="Z48" s="224"/>
      <c r="AA48" s="212"/>
      <c r="AB48" s="215"/>
      <c r="AC48" s="104"/>
    </row>
    <row r="49" spans="2:29" s="66" customFormat="1" ht="30" customHeight="1" x14ac:dyDescent="0.25">
      <c r="B49" s="164"/>
      <c r="C49" s="165"/>
      <c r="D49" s="212"/>
      <c r="E49" s="227"/>
      <c r="F49" s="165"/>
      <c r="G49" s="230"/>
      <c r="H49" s="99"/>
      <c r="I49" s="100"/>
      <c r="J49" s="218"/>
      <c r="K49" s="218"/>
      <c r="L49" s="215"/>
      <c r="M49" s="100"/>
      <c r="N49" s="99"/>
      <c r="O49" s="99"/>
      <c r="P49" s="99"/>
      <c r="Q49" s="99"/>
      <c r="R49" s="100"/>
      <c r="S49" s="99"/>
      <c r="T49" s="99"/>
      <c r="U49" s="99"/>
      <c r="V49" s="99"/>
      <c r="W49" s="96">
        <f>((IF(S49=Datos!$B$83,0,IF(S49=Datos!$B$84,5,IF(S49=Datos!$B$85,10,IF(S49=Datos!$B$86,15,IF(S49=Datos!$B$87,20,IF(S49=Datos!$B$88,25,0)))))))/100)+((IF(T49=Datos!$B$83,0,IF(T49=Datos!$B$84,5,IF(T49=Datos!$B$85,10,IF(T49=Datos!$B$86,15,IF(T49=Datos!$B$87,20,IF(T49=Datos!$B$88,25,0)))))))/100)+((IF(U49=Datos!$B$83,0,IF(U49=Datos!$B$84,5,IF(U49=Datos!$B$85,10,IF(U49=Datos!$B$86,15,IF(U49=Datos!$B$87,20,IF(U49=Datos!$B$88,25,0)))))))/100)+((IF(V49=Datos!$B$83,0,IF(V49=Datos!$B$84,5,IF(V49=Datos!$B$85,10,IF(V49=Datos!$B$86,15,IF(V49=Datos!$B$87,20,IF(V49=Datos!$B$88,25,0)))))))/100)</f>
        <v>0</v>
      </c>
      <c r="X49" s="221"/>
      <c r="Y49" s="212"/>
      <c r="Z49" s="224"/>
      <c r="AA49" s="212"/>
      <c r="AB49" s="215"/>
      <c r="AC49" s="104"/>
    </row>
    <row r="50" spans="2:29" s="66" customFormat="1" ht="30" customHeight="1" x14ac:dyDescent="0.25">
      <c r="B50" s="164"/>
      <c r="C50" s="165"/>
      <c r="D50" s="212"/>
      <c r="E50" s="227"/>
      <c r="F50" s="165"/>
      <c r="G50" s="230"/>
      <c r="H50" s="99"/>
      <c r="I50" s="100"/>
      <c r="J50" s="218"/>
      <c r="K50" s="218"/>
      <c r="L50" s="215"/>
      <c r="M50" s="100"/>
      <c r="N50" s="99"/>
      <c r="O50" s="99"/>
      <c r="P50" s="99"/>
      <c r="Q50" s="99"/>
      <c r="R50" s="100"/>
      <c r="S50" s="99"/>
      <c r="T50" s="99"/>
      <c r="U50" s="99"/>
      <c r="V50" s="99"/>
      <c r="W50" s="96">
        <f>((IF(S50=Datos!$B$83,0,IF(S50=Datos!$B$84,5,IF(S50=Datos!$B$85,10,IF(S50=Datos!$B$86,15,IF(S50=Datos!$B$87,20,IF(S50=Datos!$B$88,25,0)))))))/100)+((IF(T50=Datos!$B$83,0,IF(T50=Datos!$B$84,5,IF(T50=Datos!$B$85,10,IF(T50=Datos!$B$86,15,IF(T50=Datos!$B$87,20,IF(T50=Datos!$B$88,25,0)))))))/100)+((IF(U50=Datos!$B$83,0,IF(U50=Datos!$B$84,5,IF(U50=Datos!$B$85,10,IF(U50=Datos!$B$86,15,IF(U50=Datos!$B$87,20,IF(U50=Datos!$B$88,25,0)))))))/100)+((IF(V50=Datos!$B$83,0,IF(V50=Datos!$B$84,5,IF(V50=Datos!$B$85,10,IF(V50=Datos!$B$86,15,IF(V50=Datos!$B$87,20,IF(V50=Datos!$B$88,25,0)))))))/100)</f>
        <v>0</v>
      </c>
      <c r="X50" s="221"/>
      <c r="Y50" s="212"/>
      <c r="Z50" s="224"/>
      <c r="AA50" s="212"/>
      <c r="AB50" s="215"/>
      <c r="AC50" s="104"/>
    </row>
    <row r="51" spans="2:29" s="66" customFormat="1" ht="30" customHeight="1" x14ac:dyDescent="0.25">
      <c r="B51" s="164"/>
      <c r="C51" s="165"/>
      <c r="D51" s="212"/>
      <c r="E51" s="227"/>
      <c r="F51" s="165"/>
      <c r="G51" s="230"/>
      <c r="H51" s="99"/>
      <c r="I51" s="100"/>
      <c r="J51" s="218"/>
      <c r="K51" s="218"/>
      <c r="L51" s="215"/>
      <c r="M51" s="100"/>
      <c r="N51" s="99"/>
      <c r="O51" s="99"/>
      <c r="P51" s="99"/>
      <c r="Q51" s="99"/>
      <c r="R51" s="100"/>
      <c r="S51" s="99"/>
      <c r="T51" s="99"/>
      <c r="U51" s="99"/>
      <c r="V51" s="99"/>
      <c r="W51" s="96">
        <f>((IF(S51=Datos!$B$83,0,IF(S51=Datos!$B$84,5,IF(S51=Datos!$B$85,10,IF(S51=Datos!$B$86,15,IF(S51=Datos!$B$87,20,IF(S51=Datos!$B$88,25,0)))))))/100)+((IF(T51=Datos!$B$83,0,IF(T51=Datos!$B$84,5,IF(T51=Datos!$B$85,10,IF(T51=Datos!$B$86,15,IF(T51=Datos!$B$87,20,IF(T51=Datos!$B$88,25,0)))))))/100)+((IF(U51=Datos!$B$83,0,IF(U51=Datos!$B$84,5,IF(U51=Datos!$B$85,10,IF(U51=Datos!$B$86,15,IF(U51=Datos!$B$87,20,IF(U51=Datos!$B$88,25,0)))))))/100)+((IF(V51=Datos!$B$83,0,IF(V51=Datos!$B$84,5,IF(V51=Datos!$B$85,10,IF(V51=Datos!$B$86,15,IF(V51=Datos!$B$87,20,IF(V51=Datos!$B$88,25,0)))))))/100)</f>
        <v>0</v>
      </c>
      <c r="X51" s="221"/>
      <c r="Y51" s="212"/>
      <c r="Z51" s="224"/>
      <c r="AA51" s="212"/>
      <c r="AB51" s="215"/>
      <c r="AC51" s="104"/>
    </row>
    <row r="52" spans="2:29" s="66" customFormat="1" ht="30" customHeight="1" thickBot="1" x14ac:dyDescent="0.3">
      <c r="B52" s="166"/>
      <c r="C52" s="167"/>
      <c r="D52" s="213"/>
      <c r="E52" s="228"/>
      <c r="F52" s="167"/>
      <c r="G52" s="231"/>
      <c r="H52" s="101"/>
      <c r="I52" s="102"/>
      <c r="J52" s="219"/>
      <c r="K52" s="219"/>
      <c r="L52" s="216"/>
      <c r="M52" s="102"/>
      <c r="N52" s="101"/>
      <c r="O52" s="101"/>
      <c r="P52" s="101"/>
      <c r="Q52" s="101"/>
      <c r="R52" s="102"/>
      <c r="S52" s="101"/>
      <c r="T52" s="101"/>
      <c r="U52" s="101"/>
      <c r="V52" s="101"/>
      <c r="W52" s="97">
        <f>((IF(S52=Datos!$B$83,0,IF(S52=Datos!$B$84,5,IF(S52=Datos!$B$85,10,IF(S52=Datos!$B$86,15,IF(S52=Datos!$B$87,20,IF(S52=Datos!$B$88,25,0)))))))/100)+((IF(T52=Datos!$B$83,0,IF(T52=Datos!$B$84,5,IF(T52=Datos!$B$85,10,IF(T52=Datos!$B$86,15,IF(T52=Datos!$B$87,20,IF(T52=Datos!$B$88,25,0)))))))/100)+((IF(U52=Datos!$B$83,0,IF(U52=Datos!$B$84,5,IF(U52=Datos!$B$85,10,IF(U52=Datos!$B$86,15,IF(U52=Datos!$B$87,20,IF(U52=Datos!$B$88,25,0)))))))/100)+((IF(V52=Datos!$B$83,0,IF(V52=Datos!$B$84,5,IF(V52=Datos!$B$85,10,IF(V52=Datos!$B$86,15,IF(V52=Datos!$B$87,20,IF(V52=Datos!$B$88,25,0)))))))/100)</f>
        <v>0</v>
      </c>
      <c r="X52" s="222"/>
      <c r="Y52" s="213"/>
      <c r="Z52" s="225"/>
      <c r="AA52" s="213"/>
      <c r="AB52" s="216"/>
      <c r="AC52" s="105"/>
    </row>
    <row r="53" spans="2:29" s="66" customFormat="1" ht="30" customHeight="1" x14ac:dyDescent="0.25">
      <c r="B53" s="162"/>
      <c r="C53" s="163"/>
      <c r="D53" s="211" t="str">
        <f>IF(B53="","-",VLOOKUP(B53,Datos!$B$3:$C$25,2,FALSE))</f>
        <v>-</v>
      </c>
      <c r="E53" s="226"/>
      <c r="F53" s="163"/>
      <c r="G53" s="229"/>
      <c r="H53" s="81"/>
      <c r="I53" s="79"/>
      <c r="J53" s="217"/>
      <c r="K53" s="217"/>
      <c r="L53" s="214" t="str">
        <f>IF(AND(J53=Datos!$B$186,K53=Datos!$B$193),Datos!$D$186,IF(AND(J53=Datos!$B$186,K53=Datos!$B$194),Datos!$E$186,IF(AND(J53=Datos!$B$186,K53=Datos!$B$195),Datos!$F$186,IF(AND(J53=Datos!$B$186,K53=Datos!$B$196),Datos!$G$186,IF(AND(J53=Datos!$B$186,K53=Datos!$B$197),Datos!$H$186,IF(AND(J53=Datos!$B$187,K53=Datos!$B$193),Datos!$D$187,IF(AND(J53=Datos!$B$187,K53=Datos!$B$194),Datos!$E$187,IF(AND(J53=Datos!$B$187,K53=Datos!$B$195),Datos!$F$187,IF(AND(J53=Datos!$B$187,K53=Datos!$B$196),Datos!$G$187,IF(AND(J53=Datos!$B$187,K53=Datos!$B$197),Datos!$H$187,IF(AND(J53=Datos!$B$188,K53=Datos!$B$193),Datos!$D$188,IF(AND(J53=Datos!$B$188,K53=Datos!$B$194),Datos!$E$188,IF(AND(J53=Datos!$B$188,K53=Datos!$B$195),Datos!$F$188,IF(AND(J53=Datos!$B$188,K53=Datos!$B$196),Datos!$G$188,IF(AND(J53=Datos!$B$188,K53=Datos!$B$197),Datos!$H$188,IF(AND(J53=Datos!$B$189,K53=Datos!$B$193),Datos!$D$189,IF(AND(J53=Datos!$B$189,K53=Datos!$B$194),Datos!$E$189,IF(AND(J53=Datos!$B$189,K53=Datos!$B$195),Datos!$F$189,IF(AND(J53=Datos!$B$189,K53=Datos!$B$196),Datos!$G$189,IF(AND(J53=Datos!$B$189,K53=Datos!$B$197),Datos!$H$189,IF(AND(J53=Datos!$B$190,K53=Datos!$B$193),Datos!$D$190,IF(AND(J53=Datos!$B$190,K53=Datos!$B$194),Datos!$E$190,IF(AND(J53=Datos!$B$190,K53=Datos!$B$195),Datos!$F$190,IF(AND(J53=Datos!$B$190,K53=Datos!$B$196),Datos!$G$190,IF(AND(J53=Datos!$B$190,K53=Datos!$B$197),Datos!$H$190,"-")))))))))))))))))))))))))</f>
        <v>-</v>
      </c>
      <c r="M53" s="79"/>
      <c r="N53" s="81"/>
      <c r="O53" s="81"/>
      <c r="P53" s="81"/>
      <c r="Q53" s="81"/>
      <c r="R53" s="79"/>
      <c r="S53" s="81"/>
      <c r="T53" s="81"/>
      <c r="U53" s="81"/>
      <c r="V53" s="81"/>
      <c r="W53" s="80">
        <f>((IF(S53=Datos!$B$83,0,IF(S53=Datos!$B$84,5,IF(S53=Datos!$B$85,10,IF(S53=Datos!$B$86,15,IF(S53=Datos!$B$87,20,IF(S53=Datos!$B$88,25,0)))))))/100)+((IF(T53=Datos!$B$83,0,IF(T53=Datos!$B$84,5,IF(T53=Datos!$B$85,10,IF(T53=Datos!$B$86,15,IF(T53=Datos!$B$87,20,IF(T53=Datos!$B$88,25,0)))))))/100)+((IF(U53=Datos!$B$83,0,IF(U53=Datos!$B$84,5,IF(U53=Datos!$B$85,10,IF(U53=Datos!$B$86,15,IF(U53=Datos!$B$87,20,IF(U53=Datos!$B$88,25,0)))))))/100)+((IF(V53=Datos!$B$83,0,IF(V53=Datos!$B$84,5,IF(V53=Datos!$B$85,10,IF(V53=Datos!$B$86,15,IF(V53=Datos!$B$87,20,IF(V53=Datos!$B$88,25,0)))))))/100)</f>
        <v>0</v>
      </c>
      <c r="X53" s="220">
        <f>IF(ISERROR((IF(R53=Datos!$B$80,W53,0)+IF(R54=Datos!$B$80,W54,0)+IF(R55=Datos!$B$80,W55,0)+IF(R56=Datos!$B$80,W56,0)+IF(R57=Datos!$B$80,W57,0)+IF(R58=Datos!$B$80,W58,0))/(IF(R53=Datos!$B$80,1,0)+IF(R54=Datos!$B$80,1,0)+IF(R55=Datos!$B$80,1,0)+IF(R56=Datos!$B$80,1,0)+IF(R57=Datos!$B$80,1,0)+IF(R58=Datos!$B$80,1,0))),0,(IF(R53=Datos!$B$80,W53,0)+IF(R54=Datos!$B$80,W54,0)+IF(R55=Datos!$B$80,W55,0)+IF(R56=Datos!$B$80,W56,0)+IF(R57=Datos!$B$80,W57,0)+IF(R58=Datos!$B$80,W58,0))/(IF(R53=Datos!$B$80,1,0)+IF(R54=Datos!$B$80,1,0)+IF(R55=Datos!$B$80,1,0)+IF(R56=Datos!$B$80,1,0)+IF(R57=Datos!$B$80,1,0)+IF(R58=Datos!$B$80,1,0)))</f>
        <v>0</v>
      </c>
      <c r="Y53" s="211" t="str">
        <f>IF(J53="","-",(IF(X53&gt;0,(IF(J53=Datos!$B$65,Datos!$B$65,IF(AND(J53=Datos!$B$66,X53&gt;0.49),Datos!$B$65,IF(AND(J53=Datos!$B$67,X53&gt;0.74),Datos!$B$65,IF(AND(J53=Datos!$B$67,X53&lt;0.75,X53&gt;0.49),Datos!$B$66,IF(AND(J53=Datos!$B$68,X53&gt;0.74),Datos!$B$66,IF(AND(J53=Datos!$B$68,X53&lt;0.75,X53&gt;0.49),Datos!$B$67,IF(AND(J53=Datos!$B$69,X53&gt;0.74),Datos!$B$67,IF(AND(J53=Datos!$B$69,X53&lt;0.75,X53&gt;0.49),Datos!$B$68,J53))))))))),J53)))</f>
        <v>-</v>
      </c>
      <c r="Z53" s="223">
        <f>IF(ISERROR((IF(R53=Datos!$B$79,W53,0)+IF(R54=Datos!$B$79,W54,0)+IF(R55=Datos!$B$79,W55,0)+IF(R56=Datos!$B$79,W56,0)+IF(R57=Datos!$B$79,W57,0)+IF(R58=Datos!$B$79,W58,0))/(IF(R53=Datos!$B$79,1,0)+IF(R54=Datos!$B$79,1,0)+IF(R55=Datos!$B$79,1,0)+IF(R56=Datos!$B$79,1,0)+IF(R57=Datos!$B$79,1,0)+IF(R58=Datos!$B$79,1,0))),0,(IF(R53=Datos!$B$79,W53,0)+IF(R54=Datos!$B$79,W54,0)+IF(R55=Datos!$B$79,W55,0)+IF(R56=Datos!$B$79,W56,0)+IF(R57=Datos!$B$79,W57,0)+IF(R58=Datos!$B$79,W58,0))/(IF(R53=Datos!$B$79,1,0)+IF(R54=Datos!$B$79,1,0)+IF(R55=Datos!$B$79,1,0)+IF(R56=Datos!$B$79,1,0)+IF(R57=Datos!$B$79,1,0)+IF(R58=Datos!$B$79,1,0)))</f>
        <v>0</v>
      </c>
      <c r="AA53" s="211" t="str">
        <f>IF(K53="","-",(IF(Z53&gt;0,(IF(K53=Datos!$B$72,Datos!$B$72,IF(AND(K53=Datos!$B$73,Z53&gt;0.49),Datos!$B$72,IF(AND(K53=Datos!$B$74,Z53&gt;0.74),Datos!$B$72,IF(AND(K53=Datos!$B$74,Z53&lt;0.75,Z53&gt;0.49),Datos!$B$73,IF(AND(K53=Datos!$B$75,Z53&gt;0.74),Datos!$B$73,IF(AND(K53=Datos!$B$75,Z53&lt;0.75,Z53&gt;0.49),Datos!$B$74,IF(AND(K53=Datos!$B$76,Z53&gt;0.74),Datos!$B$74,IF(AND(K53=Datos!$B$76,Z53&lt;0.75,Z53&gt;0.49),Datos!$B$75,K53))))))))),K53)))</f>
        <v>-</v>
      </c>
      <c r="AB53" s="214" t="str">
        <f>IF(AND(Y53=Datos!$B$186,AA53=Datos!$B$193),Datos!$D$186,IF(AND(Y53=Datos!$B$186,AA53=Datos!$B$194),Datos!$E$186,IF(AND(Y53=Datos!$B$186,AA53=Datos!$B$195),Datos!$F$186,IF(AND(Y53=Datos!$B$186,AA53=Datos!$B$196),Datos!$G$186,IF(AND(Y53=Datos!$B$186,AA53=Datos!$B$197),Datos!$H$186,IF(AND(Y53=Datos!$B$187,AA53=Datos!$B$193),Datos!$D$187,IF(AND(Y53=Datos!$B$187,AA53=Datos!$B$194),Datos!$E$187,IF(AND(Y53=Datos!$B$187,AA53=Datos!$B$195),Datos!$F$187,IF(AND(Y53=Datos!$B$187,AA53=Datos!$B$196),Datos!$G$187,IF(AND(Y53=Datos!$B$187,AA53=Datos!$B$197),Datos!$H$187,IF(AND(Y53=Datos!$B$188,AA53=Datos!$B$193),Datos!$D$188,IF(AND(Y53=Datos!$B$188,AA53=Datos!$B$194),Datos!$E$188,IF(AND(Y53=Datos!$B$188,AA53=Datos!$B$195),Datos!$F$188,IF(AND(Y53=Datos!$B$188,AA53=Datos!$B$196),Datos!$G$188,IF(AND(Y53=Datos!$B$188,AA53=Datos!$B$197),Datos!$H$188,IF(AND(Y53=Datos!$B$189,AA53=Datos!$B$193),Datos!$D$189,IF(AND(Y53=Datos!$B$189,AA53=Datos!$B$194),Datos!$E$189,IF(AND(Y53=Datos!$B$189,AA53=Datos!$B$195),Datos!$F$189,IF(AND(Y53=Datos!$B$189,AA53=Datos!$B$196),Datos!$G$189,IF(AND(Y53=Datos!$B$189,AA53=Datos!$B$197),Datos!$H$189,IF(AND(Y53=Datos!$B$190,AA53=Datos!$B$193),Datos!$D$190,IF(AND(Y53=Datos!$B$190,AA53=Datos!$B$194),Datos!$E$190,IF(AND(Y53=Datos!$B$190,AA53=Datos!$B$195),Datos!$F$190,IF(AND(Y53=Datos!$B$190,AA53=Datos!$B$196),Datos!$G$190,IF(AND(Y53=Datos!$B$190,AA53=Datos!$B$197),Datos!$H$190,"-")))))))))))))))))))))))))</f>
        <v>-</v>
      </c>
      <c r="AC53" s="103"/>
    </row>
    <row r="54" spans="2:29" s="66" customFormat="1" ht="30" customHeight="1" x14ac:dyDescent="0.25">
      <c r="B54" s="164"/>
      <c r="C54" s="165"/>
      <c r="D54" s="212"/>
      <c r="E54" s="227"/>
      <c r="F54" s="165"/>
      <c r="G54" s="230"/>
      <c r="H54" s="99"/>
      <c r="I54" s="100"/>
      <c r="J54" s="218"/>
      <c r="K54" s="218"/>
      <c r="L54" s="215"/>
      <c r="M54" s="100"/>
      <c r="N54" s="99"/>
      <c r="O54" s="99"/>
      <c r="P54" s="99"/>
      <c r="Q54" s="99"/>
      <c r="R54" s="100"/>
      <c r="S54" s="99"/>
      <c r="T54" s="99"/>
      <c r="U54" s="99"/>
      <c r="V54" s="99"/>
      <c r="W54" s="96">
        <f>((IF(S54=Datos!$B$83,0,IF(S54=Datos!$B$84,5,IF(S54=Datos!$B$85,10,IF(S54=Datos!$B$86,15,IF(S54=Datos!$B$87,20,IF(S54=Datos!$B$88,25,0)))))))/100)+((IF(T54=Datos!$B$83,0,IF(T54=Datos!$B$84,5,IF(T54=Datos!$B$85,10,IF(T54=Datos!$B$86,15,IF(T54=Datos!$B$87,20,IF(T54=Datos!$B$88,25,0)))))))/100)+((IF(U54=Datos!$B$83,0,IF(U54=Datos!$B$84,5,IF(U54=Datos!$B$85,10,IF(U54=Datos!$B$86,15,IF(U54=Datos!$B$87,20,IF(U54=Datos!$B$88,25,0)))))))/100)+((IF(V54=Datos!$B$83,0,IF(V54=Datos!$B$84,5,IF(V54=Datos!$B$85,10,IF(V54=Datos!$B$86,15,IF(V54=Datos!$B$87,20,IF(V54=Datos!$B$88,25,0)))))))/100)</f>
        <v>0</v>
      </c>
      <c r="X54" s="221"/>
      <c r="Y54" s="212"/>
      <c r="Z54" s="224"/>
      <c r="AA54" s="212"/>
      <c r="AB54" s="215"/>
      <c r="AC54" s="104"/>
    </row>
    <row r="55" spans="2:29" s="66" customFormat="1" ht="30" customHeight="1" x14ac:dyDescent="0.25">
      <c r="B55" s="164"/>
      <c r="C55" s="165"/>
      <c r="D55" s="212"/>
      <c r="E55" s="227"/>
      <c r="F55" s="165"/>
      <c r="G55" s="230"/>
      <c r="H55" s="99"/>
      <c r="I55" s="100"/>
      <c r="J55" s="218"/>
      <c r="K55" s="218"/>
      <c r="L55" s="215"/>
      <c r="M55" s="100"/>
      <c r="N55" s="99"/>
      <c r="O55" s="99"/>
      <c r="P55" s="99"/>
      <c r="Q55" s="99"/>
      <c r="R55" s="100"/>
      <c r="S55" s="99"/>
      <c r="T55" s="99"/>
      <c r="U55" s="99"/>
      <c r="V55" s="99"/>
      <c r="W55" s="96">
        <f>((IF(S55=Datos!$B$83,0,IF(S55=Datos!$B$84,5,IF(S55=Datos!$B$85,10,IF(S55=Datos!$B$86,15,IF(S55=Datos!$B$87,20,IF(S55=Datos!$B$88,25,0)))))))/100)+((IF(T55=Datos!$B$83,0,IF(T55=Datos!$B$84,5,IF(T55=Datos!$B$85,10,IF(T55=Datos!$B$86,15,IF(T55=Datos!$B$87,20,IF(T55=Datos!$B$88,25,0)))))))/100)+((IF(U55=Datos!$B$83,0,IF(U55=Datos!$B$84,5,IF(U55=Datos!$B$85,10,IF(U55=Datos!$B$86,15,IF(U55=Datos!$B$87,20,IF(U55=Datos!$B$88,25,0)))))))/100)+((IF(V55=Datos!$B$83,0,IF(V55=Datos!$B$84,5,IF(V55=Datos!$B$85,10,IF(V55=Datos!$B$86,15,IF(V55=Datos!$B$87,20,IF(V55=Datos!$B$88,25,0)))))))/100)</f>
        <v>0</v>
      </c>
      <c r="X55" s="221"/>
      <c r="Y55" s="212"/>
      <c r="Z55" s="224"/>
      <c r="AA55" s="212"/>
      <c r="AB55" s="215"/>
      <c r="AC55" s="104"/>
    </row>
    <row r="56" spans="2:29" s="66" customFormat="1" ht="30" customHeight="1" x14ac:dyDescent="0.25">
      <c r="B56" s="164"/>
      <c r="C56" s="165"/>
      <c r="D56" s="212"/>
      <c r="E56" s="227"/>
      <c r="F56" s="165"/>
      <c r="G56" s="230"/>
      <c r="H56" s="99"/>
      <c r="I56" s="100"/>
      <c r="J56" s="218"/>
      <c r="K56" s="218"/>
      <c r="L56" s="215"/>
      <c r="M56" s="100"/>
      <c r="N56" s="99"/>
      <c r="O56" s="99"/>
      <c r="P56" s="99"/>
      <c r="Q56" s="99"/>
      <c r="R56" s="100"/>
      <c r="S56" s="99"/>
      <c r="T56" s="99"/>
      <c r="U56" s="99"/>
      <c r="V56" s="99"/>
      <c r="W56" s="96">
        <f>((IF(S56=Datos!$B$83,0,IF(S56=Datos!$B$84,5,IF(S56=Datos!$B$85,10,IF(S56=Datos!$B$86,15,IF(S56=Datos!$B$87,20,IF(S56=Datos!$B$88,25,0)))))))/100)+((IF(T56=Datos!$B$83,0,IF(T56=Datos!$B$84,5,IF(T56=Datos!$B$85,10,IF(T56=Datos!$B$86,15,IF(T56=Datos!$B$87,20,IF(T56=Datos!$B$88,25,0)))))))/100)+((IF(U56=Datos!$B$83,0,IF(U56=Datos!$B$84,5,IF(U56=Datos!$B$85,10,IF(U56=Datos!$B$86,15,IF(U56=Datos!$B$87,20,IF(U56=Datos!$B$88,25,0)))))))/100)+((IF(V56=Datos!$B$83,0,IF(V56=Datos!$B$84,5,IF(V56=Datos!$B$85,10,IF(V56=Datos!$B$86,15,IF(V56=Datos!$B$87,20,IF(V56=Datos!$B$88,25,0)))))))/100)</f>
        <v>0</v>
      </c>
      <c r="X56" s="221"/>
      <c r="Y56" s="212"/>
      <c r="Z56" s="224"/>
      <c r="AA56" s="212"/>
      <c r="AB56" s="215"/>
      <c r="AC56" s="104"/>
    </row>
    <row r="57" spans="2:29" s="66" customFormat="1" ht="30" customHeight="1" x14ac:dyDescent="0.25">
      <c r="B57" s="164"/>
      <c r="C57" s="165"/>
      <c r="D57" s="212"/>
      <c r="E57" s="227"/>
      <c r="F57" s="165"/>
      <c r="G57" s="230"/>
      <c r="H57" s="99"/>
      <c r="I57" s="100"/>
      <c r="J57" s="218"/>
      <c r="K57" s="218"/>
      <c r="L57" s="215"/>
      <c r="M57" s="100"/>
      <c r="N57" s="99"/>
      <c r="O57" s="99"/>
      <c r="P57" s="99"/>
      <c r="Q57" s="99"/>
      <c r="R57" s="100"/>
      <c r="S57" s="99"/>
      <c r="T57" s="99"/>
      <c r="U57" s="99"/>
      <c r="V57" s="99"/>
      <c r="W57" s="96">
        <f>((IF(S57=Datos!$B$83,0,IF(S57=Datos!$B$84,5,IF(S57=Datos!$B$85,10,IF(S57=Datos!$B$86,15,IF(S57=Datos!$B$87,20,IF(S57=Datos!$B$88,25,0)))))))/100)+((IF(T57=Datos!$B$83,0,IF(T57=Datos!$B$84,5,IF(T57=Datos!$B$85,10,IF(T57=Datos!$B$86,15,IF(T57=Datos!$B$87,20,IF(T57=Datos!$B$88,25,0)))))))/100)+((IF(U57=Datos!$B$83,0,IF(U57=Datos!$B$84,5,IF(U57=Datos!$B$85,10,IF(U57=Datos!$B$86,15,IF(U57=Datos!$B$87,20,IF(U57=Datos!$B$88,25,0)))))))/100)+((IF(V57=Datos!$B$83,0,IF(V57=Datos!$B$84,5,IF(V57=Datos!$B$85,10,IF(V57=Datos!$B$86,15,IF(V57=Datos!$B$87,20,IF(V57=Datos!$B$88,25,0)))))))/100)</f>
        <v>0</v>
      </c>
      <c r="X57" s="221"/>
      <c r="Y57" s="212"/>
      <c r="Z57" s="224"/>
      <c r="AA57" s="212"/>
      <c r="AB57" s="215"/>
      <c r="AC57" s="104"/>
    </row>
    <row r="58" spans="2:29" s="66" customFormat="1" ht="30" customHeight="1" thickBot="1" x14ac:dyDescent="0.3">
      <c r="B58" s="166"/>
      <c r="C58" s="167"/>
      <c r="D58" s="213"/>
      <c r="E58" s="228"/>
      <c r="F58" s="167"/>
      <c r="G58" s="231"/>
      <c r="H58" s="101"/>
      <c r="I58" s="102"/>
      <c r="J58" s="219"/>
      <c r="K58" s="219"/>
      <c r="L58" s="216"/>
      <c r="M58" s="102"/>
      <c r="N58" s="101"/>
      <c r="O58" s="101"/>
      <c r="P58" s="101"/>
      <c r="Q58" s="101"/>
      <c r="R58" s="102"/>
      <c r="S58" s="101"/>
      <c r="T58" s="101"/>
      <c r="U58" s="101"/>
      <c r="V58" s="101"/>
      <c r="W58" s="97">
        <f>((IF(S58=Datos!$B$83,0,IF(S58=Datos!$B$84,5,IF(S58=Datos!$B$85,10,IF(S58=Datos!$B$86,15,IF(S58=Datos!$B$87,20,IF(S58=Datos!$B$88,25,0)))))))/100)+((IF(T58=Datos!$B$83,0,IF(T58=Datos!$B$84,5,IF(T58=Datos!$B$85,10,IF(T58=Datos!$B$86,15,IF(T58=Datos!$B$87,20,IF(T58=Datos!$B$88,25,0)))))))/100)+((IF(U58=Datos!$B$83,0,IF(U58=Datos!$B$84,5,IF(U58=Datos!$B$85,10,IF(U58=Datos!$B$86,15,IF(U58=Datos!$B$87,20,IF(U58=Datos!$B$88,25,0)))))))/100)+((IF(V58=Datos!$B$83,0,IF(V58=Datos!$B$84,5,IF(V58=Datos!$B$85,10,IF(V58=Datos!$B$86,15,IF(V58=Datos!$B$87,20,IF(V58=Datos!$B$88,25,0)))))))/100)</f>
        <v>0</v>
      </c>
      <c r="X58" s="222"/>
      <c r="Y58" s="213"/>
      <c r="Z58" s="225"/>
      <c r="AA58" s="213"/>
      <c r="AB58" s="216"/>
      <c r="AC58" s="105"/>
    </row>
    <row r="59" spans="2:29" s="66" customFormat="1" ht="30" customHeight="1" x14ac:dyDescent="0.25">
      <c r="B59" s="162"/>
      <c r="C59" s="163"/>
      <c r="D59" s="211" t="str">
        <f>IF(B59="","-",VLOOKUP(B59,Datos!$B$3:$C$25,2,FALSE))</f>
        <v>-</v>
      </c>
      <c r="E59" s="226"/>
      <c r="F59" s="163"/>
      <c r="G59" s="229"/>
      <c r="H59" s="81"/>
      <c r="I59" s="79"/>
      <c r="J59" s="217"/>
      <c r="K59" s="217"/>
      <c r="L59" s="214" t="str">
        <f>IF(AND(J59=Datos!$B$186,K59=Datos!$B$193),Datos!$D$186,IF(AND(J59=Datos!$B$186,K59=Datos!$B$194),Datos!$E$186,IF(AND(J59=Datos!$B$186,K59=Datos!$B$195),Datos!$F$186,IF(AND(J59=Datos!$B$186,K59=Datos!$B$196),Datos!$G$186,IF(AND(J59=Datos!$B$186,K59=Datos!$B$197),Datos!$H$186,IF(AND(J59=Datos!$B$187,K59=Datos!$B$193),Datos!$D$187,IF(AND(J59=Datos!$B$187,K59=Datos!$B$194),Datos!$E$187,IF(AND(J59=Datos!$B$187,K59=Datos!$B$195),Datos!$F$187,IF(AND(J59=Datos!$B$187,K59=Datos!$B$196),Datos!$G$187,IF(AND(J59=Datos!$B$187,K59=Datos!$B$197),Datos!$H$187,IF(AND(J59=Datos!$B$188,K59=Datos!$B$193),Datos!$D$188,IF(AND(J59=Datos!$B$188,K59=Datos!$B$194),Datos!$E$188,IF(AND(J59=Datos!$B$188,K59=Datos!$B$195),Datos!$F$188,IF(AND(J59=Datos!$B$188,K59=Datos!$B$196),Datos!$G$188,IF(AND(J59=Datos!$B$188,K59=Datos!$B$197),Datos!$H$188,IF(AND(J59=Datos!$B$189,K59=Datos!$B$193),Datos!$D$189,IF(AND(J59=Datos!$B$189,K59=Datos!$B$194),Datos!$E$189,IF(AND(J59=Datos!$B$189,K59=Datos!$B$195),Datos!$F$189,IF(AND(J59=Datos!$B$189,K59=Datos!$B$196),Datos!$G$189,IF(AND(J59=Datos!$B$189,K59=Datos!$B$197),Datos!$H$189,IF(AND(J59=Datos!$B$190,K59=Datos!$B$193),Datos!$D$190,IF(AND(J59=Datos!$B$190,K59=Datos!$B$194),Datos!$E$190,IF(AND(J59=Datos!$B$190,K59=Datos!$B$195),Datos!$F$190,IF(AND(J59=Datos!$B$190,K59=Datos!$B$196),Datos!$G$190,IF(AND(J59=Datos!$B$190,K59=Datos!$B$197),Datos!$H$190,"-")))))))))))))))))))))))))</f>
        <v>-</v>
      </c>
      <c r="M59" s="79"/>
      <c r="N59" s="81"/>
      <c r="O59" s="81"/>
      <c r="P59" s="81"/>
      <c r="Q59" s="81"/>
      <c r="R59" s="79"/>
      <c r="S59" s="81"/>
      <c r="T59" s="81"/>
      <c r="U59" s="81"/>
      <c r="V59" s="81"/>
      <c r="W59" s="80">
        <f>((IF(S59=Datos!$B$83,0,IF(S59=Datos!$B$84,5,IF(S59=Datos!$B$85,10,IF(S59=Datos!$B$86,15,IF(S59=Datos!$B$87,20,IF(S59=Datos!$B$88,25,0)))))))/100)+((IF(T59=Datos!$B$83,0,IF(T59=Datos!$B$84,5,IF(T59=Datos!$B$85,10,IF(T59=Datos!$B$86,15,IF(T59=Datos!$B$87,20,IF(T59=Datos!$B$88,25,0)))))))/100)+((IF(U59=Datos!$B$83,0,IF(U59=Datos!$B$84,5,IF(U59=Datos!$B$85,10,IF(U59=Datos!$B$86,15,IF(U59=Datos!$B$87,20,IF(U59=Datos!$B$88,25,0)))))))/100)+((IF(V59=Datos!$B$83,0,IF(V59=Datos!$B$84,5,IF(V59=Datos!$B$85,10,IF(V59=Datos!$B$86,15,IF(V59=Datos!$B$87,20,IF(V59=Datos!$B$88,25,0)))))))/100)</f>
        <v>0</v>
      </c>
      <c r="X59" s="220">
        <f>IF(ISERROR((IF(R59=Datos!$B$80,W59,0)+IF(R60=Datos!$B$80,W60,0)+IF(R61=Datos!$B$80,W61,0)+IF(R62=Datos!$B$80,W62,0)+IF(R63=Datos!$B$80,W63,0)+IF(R64=Datos!$B$80,W64,0))/(IF(R59=Datos!$B$80,1,0)+IF(R60=Datos!$B$80,1,0)+IF(R61=Datos!$B$80,1,0)+IF(R62=Datos!$B$80,1,0)+IF(R63=Datos!$B$80,1,0)+IF(R64=Datos!$B$80,1,0))),0,(IF(R59=Datos!$B$80,W59,0)+IF(R60=Datos!$B$80,W60,0)+IF(R61=Datos!$B$80,W61,0)+IF(R62=Datos!$B$80,W62,0)+IF(R63=Datos!$B$80,W63,0)+IF(R64=Datos!$B$80,W64,0))/(IF(R59=Datos!$B$80,1,0)+IF(R60=Datos!$B$80,1,0)+IF(R61=Datos!$B$80,1,0)+IF(R62=Datos!$B$80,1,0)+IF(R63=Datos!$B$80,1,0)+IF(R64=Datos!$B$80,1,0)))</f>
        <v>0</v>
      </c>
      <c r="Y59" s="211" t="str">
        <f>IF(J59="","-",(IF(X59&gt;0,(IF(J59=Datos!$B$65,Datos!$B$65,IF(AND(J59=Datos!$B$66,X59&gt;0.49),Datos!$B$65,IF(AND(J59=Datos!$B$67,X59&gt;0.74),Datos!$B$65,IF(AND(J59=Datos!$B$67,X59&lt;0.75,X59&gt;0.49),Datos!$B$66,IF(AND(J59=Datos!$B$68,X59&gt;0.74),Datos!$B$66,IF(AND(J59=Datos!$B$68,X59&lt;0.75,X59&gt;0.49),Datos!$B$67,IF(AND(J59=Datos!$B$69,X59&gt;0.74),Datos!$B$67,IF(AND(J59=Datos!$B$69,X59&lt;0.75,X59&gt;0.49),Datos!$B$68,J59))))))))),J59)))</f>
        <v>-</v>
      </c>
      <c r="Z59" s="223">
        <f>IF(ISERROR((IF(R59=Datos!$B$79,W59,0)+IF(R60=Datos!$B$79,W60,0)+IF(R61=Datos!$B$79,W61,0)+IF(R62=Datos!$B$79,W62,0)+IF(R63=Datos!$B$79,W63,0)+IF(R64=Datos!$B$79,W64,0))/(IF(R59=Datos!$B$79,1,0)+IF(R60=Datos!$B$79,1,0)+IF(R61=Datos!$B$79,1,0)+IF(R62=Datos!$B$79,1,0)+IF(R63=Datos!$B$79,1,0)+IF(R64=Datos!$B$79,1,0))),0,(IF(R59=Datos!$B$79,W59,0)+IF(R60=Datos!$B$79,W60,0)+IF(R61=Datos!$B$79,W61,0)+IF(R62=Datos!$B$79,W62,0)+IF(R63=Datos!$B$79,W63,0)+IF(R64=Datos!$B$79,W64,0))/(IF(R59=Datos!$B$79,1,0)+IF(R60=Datos!$B$79,1,0)+IF(R61=Datos!$B$79,1,0)+IF(R62=Datos!$B$79,1,0)+IF(R63=Datos!$B$79,1,0)+IF(R64=Datos!$B$79,1,0)))</f>
        <v>0</v>
      </c>
      <c r="AA59" s="211" t="str">
        <f>IF(K59="","-",(IF(Z59&gt;0,(IF(K59=Datos!$B$72,Datos!$B$72,IF(AND(K59=Datos!$B$73,Z59&gt;0.49),Datos!$B$72,IF(AND(K59=Datos!$B$74,Z59&gt;0.74),Datos!$B$72,IF(AND(K59=Datos!$B$74,Z59&lt;0.75,Z59&gt;0.49),Datos!$B$73,IF(AND(K59=Datos!$B$75,Z59&gt;0.74),Datos!$B$73,IF(AND(K59=Datos!$B$75,Z59&lt;0.75,Z59&gt;0.49),Datos!$B$74,IF(AND(K59=Datos!$B$76,Z59&gt;0.74),Datos!$B$74,IF(AND(K59=Datos!$B$76,Z59&lt;0.75,Z59&gt;0.49),Datos!$B$75,K59))))))))),K59)))</f>
        <v>-</v>
      </c>
      <c r="AB59" s="214" t="str">
        <f>IF(AND(Y59=Datos!$B$186,AA59=Datos!$B$193),Datos!$D$186,IF(AND(Y59=Datos!$B$186,AA59=Datos!$B$194),Datos!$E$186,IF(AND(Y59=Datos!$B$186,AA59=Datos!$B$195),Datos!$F$186,IF(AND(Y59=Datos!$B$186,AA59=Datos!$B$196),Datos!$G$186,IF(AND(Y59=Datos!$B$186,AA59=Datos!$B$197),Datos!$H$186,IF(AND(Y59=Datos!$B$187,AA59=Datos!$B$193),Datos!$D$187,IF(AND(Y59=Datos!$B$187,AA59=Datos!$B$194),Datos!$E$187,IF(AND(Y59=Datos!$B$187,AA59=Datos!$B$195),Datos!$F$187,IF(AND(Y59=Datos!$B$187,AA59=Datos!$B$196),Datos!$G$187,IF(AND(Y59=Datos!$B$187,AA59=Datos!$B$197),Datos!$H$187,IF(AND(Y59=Datos!$B$188,AA59=Datos!$B$193),Datos!$D$188,IF(AND(Y59=Datos!$B$188,AA59=Datos!$B$194),Datos!$E$188,IF(AND(Y59=Datos!$B$188,AA59=Datos!$B$195),Datos!$F$188,IF(AND(Y59=Datos!$B$188,AA59=Datos!$B$196),Datos!$G$188,IF(AND(Y59=Datos!$B$188,AA59=Datos!$B$197),Datos!$H$188,IF(AND(Y59=Datos!$B$189,AA59=Datos!$B$193),Datos!$D$189,IF(AND(Y59=Datos!$B$189,AA59=Datos!$B$194),Datos!$E$189,IF(AND(Y59=Datos!$B$189,AA59=Datos!$B$195),Datos!$F$189,IF(AND(Y59=Datos!$B$189,AA59=Datos!$B$196),Datos!$G$189,IF(AND(Y59=Datos!$B$189,AA59=Datos!$B$197),Datos!$H$189,IF(AND(Y59=Datos!$B$190,AA59=Datos!$B$193),Datos!$D$190,IF(AND(Y59=Datos!$B$190,AA59=Datos!$B$194),Datos!$E$190,IF(AND(Y59=Datos!$B$190,AA59=Datos!$B$195),Datos!$F$190,IF(AND(Y59=Datos!$B$190,AA59=Datos!$B$196),Datos!$G$190,IF(AND(Y59=Datos!$B$190,AA59=Datos!$B$197),Datos!$H$190,"-")))))))))))))))))))))))))</f>
        <v>-</v>
      </c>
      <c r="AC59" s="103"/>
    </row>
    <row r="60" spans="2:29" s="66" customFormat="1" ht="30" customHeight="1" x14ac:dyDescent="0.25">
      <c r="B60" s="164"/>
      <c r="C60" s="165"/>
      <c r="D60" s="212"/>
      <c r="E60" s="227"/>
      <c r="F60" s="165"/>
      <c r="G60" s="230"/>
      <c r="H60" s="99"/>
      <c r="I60" s="100"/>
      <c r="J60" s="218"/>
      <c r="K60" s="218"/>
      <c r="L60" s="215"/>
      <c r="M60" s="100"/>
      <c r="N60" s="99"/>
      <c r="O60" s="99"/>
      <c r="P60" s="99"/>
      <c r="Q60" s="99"/>
      <c r="R60" s="100"/>
      <c r="S60" s="99"/>
      <c r="T60" s="99"/>
      <c r="U60" s="99"/>
      <c r="V60" s="99"/>
      <c r="W60" s="96">
        <f>((IF(S60=Datos!$B$83,0,IF(S60=Datos!$B$84,5,IF(S60=Datos!$B$85,10,IF(S60=Datos!$B$86,15,IF(S60=Datos!$B$87,20,IF(S60=Datos!$B$88,25,0)))))))/100)+((IF(T60=Datos!$B$83,0,IF(T60=Datos!$B$84,5,IF(T60=Datos!$B$85,10,IF(T60=Datos!$B$86,15,IF(T60=Datos!$B$87,20,IF(T60=Datos!$B$88,25,0)))))))/100)+((IF(U60=Datos!$B$83,0,IF(U60=Datos!$B$84,5,IF(U60=Datos!$B$85,10,IF(U60=Datos!$B$86,15,IF(U60=Datos!$B$87,20,IF(U60=Datos!$B$88,25,0)))))))/100)+((IF(V60=Datos!$B$83,0,IF(V60=Datos!$B$84,5,IF(V60=Datos!$B$85,10,IF(V60=Datos!$B$86,15,IF(V60=Datos!$B$87,20,IF(V60=Datos!$B$88,25,0)))))))/100)</f>
        <v>0</v>
      </c>
      <c r="X60" s="221"/>
      <c r="Y60" s="212"/>
      <c r="Z60" s="224"/>
      <c r="AA60" s="212"/>
      <c r="AB60" s="215"/>
      <c r="AC60" s="104"/>
    </row>
    <row r="61" spans="2:29" s="66" customFormat="1" ht="30" customHeight="1" x14ac:dyDescent="0.25">
      <c r="B61" s="164"/>
      <c r="C61" s="165"/>
      <c r="D61" s="212"/>
      <c r="E61" s="227"/>
      <c r="F61" s="165"/>
      <c r="G61" s="230"/>
      <c r="H61" s="99"/>
      <c r="I61" s="100"/>
      <c r="J61" s="218"/>
      <c r="K61" s="218"/>
      <c r="L61" s="215"/>
      <c r="M61" s="100"/>
      <c r="N61" s="99"/>
      <c r="O61" s="99"/>
      <c r="P61" s="99"/>
      <c r="Q61" s="99"/>
      <c r="R61" s="100"/>
      <c r="S61" s="99"/>
      <c r="T61" s="99"/>
      <c r="U61" s="99"/>
      <c r="V61" s="99"/>
      <c r="W61" s="96">
        <f>((IF(S61=Datos!$B$83,0,IF(S61=Datos!$B$84,5,IF(S61=Datos!$B$85,10,IF(S61=Datos!$B$86,15,IF(S61=Datos!$B$87,20,IF(S61=Datos!$B$88,25,0)))))))/100)+((IF(T61=Datos!$B$83,0,IF(T61=Datos!$B$84,5,IF(T61=Datos!$B$85,10,IF(T61=Datos!$B$86,15,IF(T61=Datos!$B$87,20,IF(T61=Datos!$B$88,25,0)))))))/100)+((IF(U61=Datos!$B$83,0,IF(U61=Datos!$B$84,5,IF(U61=Datos!$B$85,10,IF(U61=Datos!$B$86,15,IF(U61=Datos!$B$87,20,IF(U61=Datos!$B$88,25,0)))))))/100)+((IF(V61=Datos!$B$83,0,IF(V61=Datos!$B$84,5,IF(V61=Datos!$B$85,10,IF(V61=Datos!$B$86,15,IF(V61=Datos!$B$87,20,IF(V61=Datos!$B$88,25,0)))))))/100)</f>
        <v>0</v>
      </c>
      <c r="X61" s="221"/>
      <c r="Y61" s="212"/>
      <c r="Z61" s="224"/>
      <c r="AA61" s="212"/>
      <c r="AB61" s="215"/>
      <c r="AC61" s="104"/>
    </row>
    <row r="62" spans="2:29" s="66" customFormat="1" ht="30" customHeight="1" x14ac:dyDescent="0.25">
      <c r="B62" s="164"/>
      <c r="C62" s="165"/>
      <c r="D62" s="212"/>
      <c r="E62" s="227"/>
      <c r="F62" s="165"/>
      <c r="G62" s="230"/>
      <c r="H62" s="99"/>
      <c r="I62" s="100"/>
      <c r="J62" s="218"/>
      <c r="K62" s="218"/>
      <c r="L62" s="215"/>
      <c r="M62" s="100"/>
      <c r="N62" s="99"/>
      <c r="O62" s="99"/>
      <c r="P62" s="99"/>
      <c r="Q62" s="99"/>
      <c r="R62" s="100"/>
      <c r="S62" s="99"/>
      <c r="T62" s="99"/>
      <c r="U62" s="99"/>
      <c r="V62" s="99"/>
      <c r="W62" s="96">
        <f>((IF(S62=Datos!$B$83,0,IF(S62=Datos!$B$84,5,IF(S62=Datos!$B$85,10,IF(S62=Datos!$B$86,15,IF(S62=Datos!$B$87,20,IF(S62=Datos!$B$88,25,0)))))))/100)+((IF(T62=Datos!$B$83,0,IF(T62=Datos!$B$84,5,IF(T62=Datos!$B$85,10,IF(T62=Datos!$B$86,15,IF(T62=Datos!$B$87,20,IF(T62=Datos!$B$88,25,0)))))))/100)+((IF(U62=Datos!$B$83,0,IF(U62=Datos!$B$84,5,IF(U62=Datos!$B$85,10,IF(U62=Datos!$B$86,15,IF(U62=Datos!$B$87,20,IF(U62=Datos!$B$88,25,0)))))))/100)+((IF(V62=Datos!$B$83,0,IF(V62=Datos!$B$84,5,IF(V62=Datos!$B$85,10,IF(V62=Datos!$B$86,15,IF(V62=Datos!$B$87,20,IF(V62=Datos!$B$88,25,0)))))))/100)</f>
        <v>0</v>
      </c>
      <c r="X62" s="221"/>
      <c r="Y62" s="212"/>
      <c r="Z62" s="224"/>
      <c r="AA62" s="212"/>
      <c r="AB62" s="215"/>
      <c r="AC62" s="104"/>
    </row>
    <row r="63" spans="2:29" s="66" customFormat="1" ht="30" customHeight="1" x14ac:dyDescent="0.25">
      <c r="B63" s="164"/>
      <c r="C63" s="165"/>
      <c r="D63" s="212"/>
      <c r="E63" s="227"/>
      <c r="F63" s="165"/>
      <c r="G63" s="230"/>
      <c r="H63" s="99"/>
      <c r="I63" s="100"/>
      <c r="J63" s="218"/>
      <c r="K63" s="218"/>
      <c r="L63" s="215"/>
      <c r="M63" s="100"/>
      <c r="N63" s="99"/>
      <c r="O63" s="99"/>
      <c r="P63" s="99"/>
      <c r="Q63" s="99"/>
      <c r="R63" s="100"/>
      <c r="S63" s="99"/>
      <c r="T63" s="99"/>
      <c r="U63" s="99"/>
      <c r="V63" s="99"/>
      <c r="W63" s="96">
        <f>((IF(S63=Datos!$B$83,0,IF(S63=Datos!$B$84,5,IF(S63=Datos!$B$85,10,IF(S63=Datos!$B$86,15,IF(S63=Datos!$B$87,20,IF(S63=Datos!$B$88,25,0)))))))/100)+((IF(T63=Datos!$B$83,0,IF(T63=Datos!$B$84,5,IF(T63=Datos!$B$85,10,IF(T63=Datos!$B$86,15,IF(T63=Datos!$B$87,20,IF(T63=Datos!$B$88,25,0)))))))/100)+((IF(U63=Datos!$B$83,0,IF(U63=Datos!$B$84,5,IF(U63=Datos!$B$85,10,IF(U63=Datos!$B$86,15,IF(U63=Datos!$B$87,20,IF(U63=Datos!$B$88,25,0)))))))/100)+((IF(V63=Datos!$B$83,0,IF(V63=Datos!$B$84,5,IF(V63=Datos!$B$85,10,IF(V63=Datos!$B$86,15,IF(V63=Datos!$B$87,20,IF(V63=Datos!$B$88,25,0)))))))/100)</f>
        <v>0</v>
      </c>
      <c r="X63" s="221"/>
      <c r="Y63" s="212"/>
      <c r="Z63" s="224"/>
      <c r="AA63" s="212"/>
      <c r="AB63" s="215"/>
      <c r="AC63" s="104"/>
    </row>
    <row r="64" spans="2:29" s="66" customFormat="1" ht="30" customHeight="1" thickBot="1" x14ac:dyDescent="0.3">
      <c r="B64" s="166"/>
      <c r="C64" s="167"/>
      <c r="D64" s="213"/>
      <c r="E64" s="228"/>
      <c r="F64" s="167"/>
      <c r="G64" s="231"/>
      <c r="H64" s="101"/>
      <c r="I64" s="102"/>
      <c r="J64" s="219"/>
      <c r="K64" s="219"/>
      <c r="L64" s="216"/>
      <c r="M64" s="102"/>
      <c r="N64" s="101"/>
      <c r="O64" s="101"/>
      <c r="P64" s="101"/>
      <c r="Q64" s="101"/>
      <c r="R64" s="102"/>
      <c r="S64" s="101"/>
      <c r="T64" s="101"/>
      <c r="U64" s="101"/>
      <c r="V64" s="101"/>
      <c r="W64" s="97">
        <f>((IF(S64=Datos!$B$83,0,IF(S64=Datos!$B$84,5,IF(S64=Datos!$B$85,10,IF(S64=Datos!$B$86,15,IF(S64=Datos!$B$87,20,IF(S64=Datos!$B$88,25,0)))))))/100)+((IF(T64=Datos!$B$83,0,IF(T64=Datos!$B$84,5,IF(T64=Datos!$B$85,10,IF(T64=Datos!$B$86,15,IF(T64=Datos!$B$87,20,IF(T64=Datos!$B$88,25,0)))))))/100)+((IF(U64=Datos!$B$83,0,IF(U64=Datos!$B$84,5,IF(U64=Datos!$B$85,10,IF(U64=Datos!$B$86,15,IF(U64=Datos!$B$87,20,IF(U64=Datos!$B$88,25,0)))))))/100)+((IF(V64=Datos!$B$83,0,IF(V64=Datos!$B$84,5,IF(V64=Datos!$B$85,10,IF(V64=Datos!$B$86,15,IF(V64=Datos!$B$87,20,IF(V64=Datos!$B$88,25,0)))))))/100)</f>
        <v>0</v>
      </c>
      <c r="X64" s="222"/>
      <c r="Y64" s="213"/>
      <c r="Z64" s="225"/>
      <c r="AA64" s="213"/>
      <c r="AB64" s="216"/>
      <c r="AC64" s="105"/>
    </row>
    <row r="65" spans="2:29" s="66" customFormat="1" ht="30" customHeight="1" x14ac:dyDescent="0.25">
      <c r="B65" s="162"/>
      <c r="C65" s="163"/>
      <c r="D65" s="211" t="str">
        <f>IF(B65="","-",VLOOKUP(B65,Datos!$B$3:$C$25,2,FALSE))</f>
        <v>-</v>
      </c>
      <c r="E65" s="226"/>
      <c r="F65" s="163"/>
      <c r="G65" s="229"/>
      <c r="H65" s="81"/>
      <c r="I65" s="79"/>
      <c r="J65" s="217"/>
      <c r="K65" s="217"/>
      <c r="L65" s="214" t="str">
        <f>IF(AND(J65=Datos!$B$186,K65=Datos!$B$193),Datos!$D$186,IF(AND(J65=Datos!$B$186,K65=Datos!$B$194),Datos!$E$186,IF(AND(J65=Datos!$B$186,K65=Datos!$B$195),Datos!$F$186,IF(AND(J65=Datos!$B$186,K65=Datos!$B$196),Datos!$G$186,IF(AND(J65=Datos!$B$186,K65=Datos!$B$197),Datos!$H$186,IF(AND(J65=Datos!$B$187,K65=Datos!$B$193),Datos!$D$187,IF(AND(J65=Datos!$B$187,K65=Datos!$B$194),Datos!$E$187,IF(AND(J65=Datos!$B$187,K65=Datos!$B$195),Datos!$F$187,IF(AND(J65=Datos!$B$187,K65=Datos!$B$196),Datos!$G$187,IF(AND(J65=Datos!$B$187,K65=Datos!$B$197),Datos!$H$187,IF(AND(J65=Datos!$B$188,K65=Datos!$B$193),Datos!$D$188,IF(AND(J65=Datos!$B$188,K65=Datos!$B$194),Datos!$E$188,IF(AND(J65=Datos!$B$188,K65=Datos!$B$195),Datos!$F$188,IF(AND(J65=Datos!$B$188,K65=Datos!$B$196),Datos!$G$188,IF(AND(J65=Datos!$B$188,K65=Datos!$B$197),Datos!$H$188,IF(AND(J65=Datos!$B$189,K65=Datos!$B$193),Datos!$D$189,IF(AND(J65=Datos!$B$189,K65=Datos!$B$194),Datos!$E$189,IF(AND(J65=Datos!$B$189,K65=Datos!$B$195),Datos!$F$189,IF(AND(J65=Datos!$B$189,K65=Datos!$B$196),Datos!$G$189,IF(AND(J65=Datos!$B$189,K65=Datos!$B$197),Datos!$H$189,IF(AND(J65=Datos!$B$190,K65=Datos!$B$193),Datos!$D$190,IF(AND(J65=Datos!$B$190,K65=Datos!$B$194),Datos!$E$190,IF(AND(J65=Datos!$B$190,K65=Datos!$B$195),Datos!$F$190,IF(AND(J65=Datos!$B$190,K65=Datos!$B$196),Datos!$G$190,IF(AND(J65=Datos!$B$190,K65=Datos!$B$197),Datos!$H$190,"-")))))))))))))))))))))))))</f>
        <v>-</v>
      </c>
      <c r="M65" s="79"/>
      <c r="N65" s="81"/>
      <c r="O65" s="81"/>
      <c r="P65" s="81"/>
      <c r="Q65" s="81"/>
      <c r="R65" s="79"/>
      <c r="S65" s="81"/>
      <c r="T65" s="81"/>
      <c r="U65" s="81"/>
      <c r="V65" s="81"/>
      <c r="W65" s="80">
        <f>((IF(S65=Datos!$B$83,0,IF(S65=Datos!$B$84,5,IF(S65=Datos!$B$85,10,IF(S65=Datos!$B$86,15,IF(S65=Datos!$B$87,20,IF(S65=Datos!$B$88,25,0)))))))/100)+((IF(T65=Datos!$B$83,0,IF(T65=Datos!$B$84,5,IF(T65=Datos!$B$85,10,IF(T65=Datos!$B$86,15,IF(T65=Datos!$B$87,20,IF(T65=Datos!$B$88,25,0)))))))/100)+((IF(U65=Datos!$B$83,0,IF(U65=Datos!$B$84,5,IF(U65=Datos!$B$85,10,IF(U65=Datos!$B$86,15,IF(U65=Datos!$B$87,20,IF(U65=Datos!$B$88,25,0)))))))/100)+((IF(V65=Datos!$B$83,0,IF(V65=Datos!$B$84,5,IF(V65=Datos!$B$85,10,IF(V65=Datos!$B$86,15,IF(V65=Datos!$B$87,20,IF(V65=Datos!$B$88,25,0)))))))/100)</f>
        <v>0</v>
      </c>
      <c r="X65" s="220">
        <f>IF(ISERROR((IF(R65=Datos!$B$80,W65,0)+IF(R66=Datos!$B$80,W66,0)+IF(R67=Datos!$B$80,W67,0)+IF(R68=Datos!$B$80,W68,0)+IF(R69=Datos!$B$80,W69,0)+IF(R70=Datos!$B$80,W70,0))/(IF(R65=Datos!$B$80,1,0)+IF(R66=Datos!$B$80,1,0)+IF(R67=Datos!$B$80,1,0)+IF(R68=Datos!$B$80,1,0)+IF(R69=Datos!$B$80,1,0)+IF(R70=Datos!$B$80,1,0))),0,(IF(R65=Datos!$B$80,W65,0)+IF(R66=Datos!$B$80,W66,0)+IF(R67=Datos!$B$80,W67,0)+IF(R68=Datos!$B$80,W68,0)+IF(R69=Datos!$B$80,W69,0)+IF(R70=Datos!$B$80,W70,0))/(IF(R65=Datos!$B$80,1,0)+IF(R66=Datos!$B$80,1,0)+IF(R67=Datos!$B$80,1,0)+IF(R68=Datos!$B$80,1,0)+IF(R69=Datos!$B$80,1,0)+IF(R70=Datos!$B$80,1,0)))</f>
        <v>0</v>
      </c>
      <c r="Y65" s="211" t="str">
        <f>IF(J65="","-",(IF(X65&gt;0,(IF(J65=Datos!$B$65,Datos!$B$65,IF(AND(J65=Datos!$B$66,X65&gt;0.49),Datos!$B$65,IF(AND(J65=Datos!$B$67,X65&gt;0.74),Datos!$B$65,IF(AND(J65=Datos!$B$67,X65&lt;0.75,X65&gt;0.49),Datos!$B$66,IF(AND(J65=Datos!$B$68,X65&gt;0.74),Datos!$B$66,IF(AND(J65=Datos!$B$68,X65&lt;0.75,X65&gt;0.49),Datos!$B$67,IF(AND(J65=Datos!$B$69,X65&gt;0.74),Datos!$B$67,IF(AND(J65=Datos!$B$69,X65&lt;0.75,X65&gt;0.49),Datos!$B$68,J65))))))))),J65)))</f>
        <v>-</v>
      </c>
      <c r="Z65" s="223">
        <f>IF(ISERROR((IF(R65=Datos!$B$79,W65,0)+IF(R66=Datos!$B$79,W66,0)+IF(R67=Datos!$B$79,W67,0)+IF(R68=Datos!$B$79,W68,0)+IF(R69=Datos!$B$79,W69,0)+IF(R70=Datos!$B$79,W70,0))/(IF(R65=Datos!$B$79,1,0)+IF(R66=Datos!$B$79,1,0)+IF(R67=Datos!$B$79,1,0)+IF(R68=Datos!$B$79,1,0)+IF(R69=Datos!$B$79,1,0)+IF(R70=Datos!$B$79,1,0))),0,(IF(R65=Datos!$B$79,W65,0)+IF(R66=Datos!$B$79,W66,0)+IF(R67=Datos!$B$79,W67,0)+IF(R68=Datos!$B$79,W68,0)+IF(R69=Datos!$B$79,W69,0)+IF(R70=Datos!$B$79,W70,0))/(IF(R65=Datos!$B$79,1,0)+IF(R66=Datos!$B$79,1,0)+IF(R67=Datos!$B$79,1,0)+IF(R68=Datos!$B$79,1,0)+IF(R69=Datos!$B$79,1,0)+IF(R70=Datos!$B$79,1,0)))</f>
        <v>0</v>
      </c>
      <c r="AA65" s="211" t="str">
        <f>IF(K65="","-",(IF(Z65&gt;0,(IF(K65=Datos!$B$72,Datos!$B$72,IF(AND(K65=Datos!$B$73,Z65&gt;0.49),Datos!$B$72,IF(AND(K65=Datos!$B$74,Z65&gt;0.74),Datos!$B$72,IF(AND(K65=Datos!$B$74,Z65&lt;0.75,Z65&gt;0.49),Datos!$B$73,IF(AND(K65=Datos!$B$75,Z65&gt;0.74),Datos!$B$73,IF(AND(K65=Datos!$B$75,Z65&lt;0.75,Z65&gt;0.49),Datos!$B$74,IF(AND(K65=Datos!$B$76,Z65&gt;0.74),Datos!$B$74,IF(AND(K65=Datos!$B$76,Z65&lt;0.75,Z65&gt;0.49),Datos!$B$75,K65))))))))),K65)))</f>
        <v>-</v>
      </c>
      <c r="AB65" s="214" t="str">
        <f>IF(AND(Y65=Datos!$B$186,AA65=Datos!$B$193),Datos!$D$186,IF(AND(Y65=Datos!$B$186,AA65=Datos!$B$194),Datos!$E$186,IF(AND(Y65=Datos!$B$186,AA65=Datos!$B$195),Datos!$F$186,IF(AND(Y65=Datos!$B$186,AA65=Datos!$B$196),Datos!$G$186,IF(AND(Y65=Datos!$B$186,AA65=Datos!$B$197),Datos!$H$186,IF(AND(Y65=Datos!$B$187,AA65=Datos!$B$193),Datos!$D$187,IF(AND(Y65=Datos!$B$187,AA65=Datos!$B$194),Datos!$E$187,IF(AND(Y65=Datos!$B$187,AA65=Datos!$B$195),Datos!$F$187,IF(AND(Y65=Datos!$B$187,AA65=Datos!$B$196),Datos!$G$187,IF(AND(Y65=Datos!$B$187,AA65=Datos!$B$197),Datos!$H$187,IF(AND(Y65=Datos!$B$188,AA65=Datos!$B$193),Datos!$D$188,IF(AND(Y65=Datos!$B$188,AA65=Datos!$B$194),Datos!$E$188,IF(AND(Y65=Datos!$B$188,AA65=Datos!$B$195),Datos!$F$188,IF(AND(Y65=Datos!$B$188,AA65=Datos!$B$196),Datos!$G$188,IF(AND(Y65=Datos!$B$188,AA65=Datos!$B$197),Datos!$H$188,IF(AND(Y65=Datos!$B$189,AA65=Datos!$B$193),Datos!$D$189,IF(AND(Y65=Datos!$B$189,AA65=Datos!$B$194),Datos!$E$189,IF(AND(Y65=Datos!$B$189,AA65=Datos!$B$195),Datos!$F$189,IF(AND(Y65=Datos!$B$189,AA65=Datos!$B$196),Datos!$G$189,IF(AND(Y65=Datos!$B$189,AA65=Datos!$B$197),Datos!$H$189,IF(AND(Y65=Datos!$B$190,AA65=Datos!$B$193),Datos!$D$190,IF(AND(Y65=Datos!$B$190,AA65=Datos!$B$194),Datos!$E$190,IF(AND(Y65=Datos!$B$190,AA65=Datos!$B$195),Datos!$F$190,IF(AND(Y65=Datos!$B$190,AA65=Datos!$B$196),Datos!$G$190,IF(AND(Y65=Datos!$B$190,AA65=Datos!$B$197),Datos!$H$190,"-")))))))))))))))))))))))))</f>
        <v>-</v>
      </c>
      <c r="AC65" s="103"/>
    </row>
    <row r="66" spans="2:29" s="66" customFormat="1" ht="30" customHeight="1" x14ac:dyDescent="0.25">
      <c r="B66" s="164"/>
      <c r="C66" s="165"/>
      <c r="D66" s="212"/>
      <c r="E66" s="227"/>
      <c r="F66" s="165"/>
      <c r="G66" s="230"/>
      <c r="H66" s="99"/>
      <c r="I66" s="100"/>
      <c r="J66" s="218"/>
      <c r="K66" s="218"/>
      <c r="L66" s="215"/>
      <c r="M66" s="100"/>
      <c r="N66" s="99"/>
      <c r="O66" s="99"/>
      <c r="P66" s="99"/>
      <c r="Q66" s="99"/>
      <c r="R66" s="100"/>
      <c r="S66" s="99"/>
      <c r="T66" s="99"/>
      <c r="U66" s="99"/>
      <c r="V66" s="99"/>
      <c r="W66" s="96">
        <f>((IF(S66=Datos!$B$83,0,IF(S66=Datos!$B$84,5,IF(S66=Datos!$B$85,10,IF(S66=Datos!$B$86,15,IF(S66=Datos!$B$87,20,IF(S66=Datos!$B$88,25,0)))))))/100)+((IF(T66=Datos!$B$83,0,IF(T66=Datos!$B$84,5,IF(T66=Datos!$B$85,10,IF(T66=Datos!$B$86,15,IF(T66=Datos!$B$87,20,IF(T66=Datos!$B$88,25,0)))))))/100)+((IF(U66=Datos!$B$83,0,IF(U66=Datos!$B$84,5,IF(U66=Datos!$B$85,10,IF(U66=Datos!$B$86,15,IF(U66=Datos!$B$87,20,IF(U66=Datos!$B$88,25,0)))))))/100)+((IF(V66=Datos!$B$83,0,IF(V66=Datos!$B$84,5,IF(V66=Datos!$B$85,10,IF(V66=Datos!$B$86,15,IF(V66=Datos!$B$87,20,IF(V66=Datos!$B$88,25,0)))))))/100)</f>
        <v>0</v>
      </c>
      <c r="X66" s="221"/>
      <c r="Y66" s="212"/>
      <c r="Z66" s="224"/>
      <c r="AA66" s="212"/>
      <c r="AB66" s="215"/>
      <c r="AC66" s="104"/>
    </row>
    <row r="67" spans="2:29" s="66" customFormat="1" ht="30" customHeight="1" x14ac:dyDescent="0.25">
      <c r="B67" s="164"/>
      <c r="C67" s="165"/>
      <c r="D67" s="212"/>
      <c r="E67" s="227"/>
      <c r="F67" s="165"/>
      <c r="G67" s="230"/>
      <c r="H67" s="99"/>
      <c r="I67" s="100"/>
      <c r="J67" s="218"/>
      <c r="K67" s="218"/>
      <c r="L67" s="215"/>
      <c r="M67" s="100"/>
      <c r="N67" s="99"/>
      <c r="O67" s="99"/>
      <c r="P67" s="99"/>
      <c r="Q67" s="99"/>
      <c r="R67" s="100"/>
      <c r="S67" s="99"/>
      <c r="T67" s="99"/>
      <c r="U67" s="99"/>
      <c r="V67" s="99"/>
      <c r="W67" s="96">
        <f>((IF(S67=Datos!$B$83,0,IF(S67=Datos!$B$84,5,IF(S67=Datos!$B$85,10,IF(S67=Datos!$B$86,15,IF(S67=Datos!$B$87,20,IF(S67=Datos!$B$88,25,0)))))))/100)+((IF(T67=Datos!$B$83,0,IF(T67=Datos!$B$84,5,IF(T67=Datos!$B$85,10,IF(T67=Datos!$B$86,15,IF(T67=Datos!$B$87,20,IF(T67=Datos!$B$88,25,0)))))))/100)+((IF(U67=Datos!$B$83,0,IF(U67=Datos!$B$84,5,IF(U67=Datos!$B$85,10,IF(U67=Datos!$B$86,15,IF(U67=Datos!$B$87,20,IF(U67=Datos!$B$88,25,0)))))))/100)+((IF(V67=Datos!$B$83,0,IF(V67=Datos!$B$84,5,IF(V67=Datos!$B$85,10,IF(V67=Datos!$B$86,15,IF(V67=Datos!$B$87,20,IF(V67=Datos!$B$88,25,0)))))))/100)</f>
        <v>0</v>
      </c>
      <c r="X67" s="221"/>
      <c r="Y67" s="212"/>
      <c r="Z67" s="224"/>
      <c r="AA67" s="212"/>
      <c r="AB67" s="215"/>
      <c r="AC67" s="104"/>
    </row>
    <row r="68" spans="2:29" s="66" customFormat="1" ht="30" customHeight="1" x14ac:dyDescent="0.25">
      <c r="B68" s="164"/>
      <c r="C68" s="165"/>
      <c r="D68" s="212"/>
      <c r="E68" s="227"/>
      <c r="F68" s="165"/>
      <c r="G68" s="230"/>
      <c r="H68" s="99"/>
      <c r="I68" s="100"/>
      <c r="J68" s="218"/>
      <c r="K68" s="218"/>
      <c r="L68" s="215"/>
      <c r="M68" s="100"/>
      <c r="N68" s="99"/>
      <c r="O68" s="99"/>
      <c r="P68" s="99"/>
      <c r="Q68" s="99"/>
      <c r="R68" s="100"/>
      <c r="S68" s="99"/>
      <c r="T68" s="99"/>
      <c r="U68" s="99"/>
      <c r="V68" s="99"/>
      <c r="W68" s="96">
        <f>((IF(S68=Datos!$B$83,0,IF(S68=Datos!$B$84,5,IF(S68=Datos!$B$85,10,IF(S68=Datos!$B$86,15,IF(S68=Datos!$B$87,20,IF(S68=Datos!$B$88,25,0)))))))/100)+((IF(T68=Datos!$B$83,0,IF(T68=Datos!$B$84,5,IF(T68=Datos!$B$85,10,IF(T68=Datos!$B$86,15,IF(T68=Datos!$B$87,20,IF(T68=Datos!$B$88,25,0)))))))/100)+((IF(U68=Datos!$B$83,0,IF(U68=Datos!$B$84,5,IF(U68=Datos!$B$85,10,IF(U68=Datos!$B$86,15,IF(U68=Datos!$B$87,20,IF(U68=Datos!$B$88,25,0)))))))/100)+((IF(V68=Datos!$B$83,0,IF(V68=Datos!$B$84,5,IF(V68=Datos!$B$85,10,IF(V68=Datos!$B$86,15,IF(V68=Datos!$B$87,20,IF(V68=Datos!$B$88,25,0)))))))/100)</f>
        <v>0</v>
      </c>
      <c r="X68" s="221"/>
      <c r="Y68" s="212"/>
      <c r="Z68" s="224"/>
      <c r="AA68" s="212"/>
      <c r="AB68" s="215"/>
      <c r="AC68" s="104"/>
    </row>
    <row r="69" spans="2:29" s="66" customFormat="1" ht="30" customHeight="1" x14ac:dyDescent="0.25">
      <c r="B69" s="164"/>
      <c r="C69" s="165"/>
      <c r="D69" s="212"/>
      <c r="E69" s="227"/>
      <c r="F69" s="165"/>
      <c r="G69" s="230"/>
      <c r="H69" s="99"/>
      <c r="I69" s="100"/>
      <c r="J69" s="218"/>
      <c r="K69" s="218"/>
      <c r="L69" s="215"/>
      <c r="M69" s="100"/>
      <c r="N69" s="99"/>
      <c r="O69" s="99"/>
      <c r="P69" s="99"/>
      <c r="Q69" s="99"/>
      <c r="R69" s="100"/>
      <c r="S69" s="99"/>
      <c r="T69" s="99"/>
      <c r="U69" s="99"/>
      <c r="V69" s="99"/>
      <c r="W69" s="96">
        <f>((IF(S69=Datos!$B$83,0,IF(S69=Datos!$B$84,5,IF(S69=Datos!$B$85,10,IF(S69=Datos!$B$86,15,IF(S69=Datos!$B$87,20,IF(S69=Datos!$B$88,25,0)))))))/100)+((IF(T69=Datos!$B$83,0,IF(T69=Datos!$B$84,5,IF(T69=Datos!$B$85,10,IF(T69=Datos!$B$86,15,IF(T69=Datos!$B$87,20,IF(T69=Datos!$B$88,25,0)))))))/100)+((IF(U69=Datos!$B$83,0,IF(U69=Datos!$B$84,5,IF(U69=Datos!$B$85,10,IF(U69=Datos!$B$86,15,IF(U69=Datos!$B$87,20,IF(U69=Datos!$B$88,25,0)))))))/100)+((IF(V69=Datos!$B$83,0,IF(V69=Datos!$B$84,5,IF(V69=Datos!$B$85,10,IF(V69=Datos!$B$86,15,IF(V69=Datos!$B$87,20,IF(V69=Datos!$B$88,25,0)))))))/100)</f>
        <v>0</v>
      </c>
      <c r="X69" s="221"/>
      <c r="Y69" s="212"/>
      <c r="Z69" s="224"/>
      <c r="AA69" s="212"/>
      <c r="AB69" s="215"/>
      <c r="AC69" s="104"/>
    </row>
    <row r="70" spans="2:29" s="66" customFormat="1" ht="30" customHeight="1" thickBot="1" x14ac:dyDescent="0.3">
      <c r="B70" s="166"/>
      <c r="C70" s="167"/>
      <c r="D70" s="213"/>
      <c r="E70" s="228"/>
      <c r="F70" s="167"/>
      <c r="G70" s="231"/>
      <c r="H70" s="101"/>
      <c r="I70" s="102"/>
      <c r="J70" s="219"/>
      <c r="K70" s="219"/>
      <c r="L70" s="216"/>
      <c r="M70" s="102"/>
      <c r="N70" s="101"/>
      <c r="O70" s="101"/>
      <c r="P70" s="101"/>
      <c r="Q70" s="101"/>
      <c r="R70" s="102"/>
      <c r="S70" s="101"/>
      <c r="T70" s="101"/>
      <c r="U70" s="101"/>
      <c r="V70" s="101"/>
      <c r="W70" s="97">
        <f>((IF(S70=Datos!$B$83,0,IF(S70=Datos!$B$84,5,IF(S70=Datos!$B$85,10,IF(S70=Datos!$B$86,15,IF(S70=Datos!$B$87,20,IF(S70=Datos!$B$88,25,0)))))))/100)+((IF(T70=Datos!$B$83,0,IF(T70=Datos!$B$84,5,IF(T70=Datos!$B$85,10,IF(T70=Datos!$B$86,15,IF(T70=Datos!$B$87,20,IF(T70=Datos!$B$88,25,0)))))))/100)+((IF(U70=Datos!$B$83,0,IF(U70=Datos!$B$84,5,IF(U70=Datos!$B$85,10,IF(U70=Datos!$B$86,15,IF(U70=Datos!$B$87,20,IF(U70=Datos!$B$88,25,0)))))))/100)+((IF(V70=Datos!$B$83,0,IF(V70=Datos!$B$84,5,IF(V70=Datos!$B$85,10,IF(V70=Datos!$B$86,15,IF(V70=Datos!$B$87,20,IF(V70=Datos!$B$88,25,0)))))))/100)</f>
        <v>0</v>
      </c>
      <c r="X70" s="222"/>
      <c r="Y70" s="213"/>
      <c r="Z70" s="225"/>
      <c r="AA70" s="213"/>
      <c r="AB70" s="216"/>
      <c r="AC70" s="105"/>
    </row>
    <row r="71" spans="2:29" s="66" customFormat="1" ht="30" customHeight="1" x14ac:dyDescent="0.25">
      <c r="B71" s="162"/>
      <c r="C71" s="163"/>
      <c r="D71" s="211" t="str">
        <f>IF(B71="","-",VLOOKUP(B71,Datos!$B$3:$C$25,2,FALSE))</f>
        <v>-</v>
      </c>
      <c r="E71" s="226"/>
      <c r="F71" s="163"/>
      <c r="G71" s="229"/>
      <c r="H71" s="81"/>
      <c r="I71" s="79"/>
      <c r="J71" s="217"/>
      <c r="K71" s="217"/>
      <c r="L71" s="214" t="str">
        <f>IF(AND(J71=Datos!$B$186,K71=Datos!$B$193),Datos!$D$186,IF(AND(J71=Datos!$B$186,K71=Datos!$B$194),Datos!$E$186,IF(AND(J71=Datos!$B$186,K71=Datos!$B$195),Datos!$F$186,IF(AND(J71=Datos!$B$186,K71=Datos!$B$196),Datos!$G$186,IF(AND(J71=Datos!$B$186,K71=Datos!$B$197),Datos!$H$186,IF(AND(J71=Datos!$B$187,K71=Datos!$B$193),Datos!$D$187,IF(AND(J71=Datos!$B$187,K71=Datos!$B$194),Datos!$E$187,IF(AND(J71=Datos!$B$187,K71=Datos!$B$195),Datos!$F$187,IF(AND(J71=Datos!$B$187,K71=Datos!$B$196),Datos!$G$187,IF(AND(J71=Datos!$B$187,K71=Datos!$B$197),Datos!$H$187,IF(AND(J71=Datos!$B$188,K71=Datos!$B$193),Datos!$D$188,IF(AND(J71=Datos!$B$188,K71=Datos!$B$194),Datos!$E$188,IF(AND(J71=Datos!$B$188,K71=Datos!$B$195),Datos!$F$188,IF(AND(J71=Datos!$B$188,K71=Datos!$B$196),Datos!$G$188,IF(AND(J71=Datos!$B$188,K71=Datos!$B$197),Datos!$H$188,IF(AND(J71=Datos!$B$189,K71=Datos!$B$193),Datos!$D$189,IF(AND(J71=Datos!$B$189,K71=Datos!$B$194),Datos!$E$189,IF(AND(J71=Datos!$B$189,K71=Datos!$B$195),Datos!$F$189,IF(AND(J71=Datos!$B$189,K71=Datos!$B$196),Datos!$G$189,IF(AND(J71=Datos!$B$189,K71=Datos!$B$197),Datos!$H$189,IF(AND(J71=Datos!$B$190,K71=Datos!$B$193),Datos!$D$190,IF(AND(J71=Datos!$B$190,K71=Datos!$B$194),Datos!$E$190,IF(AND(J71=Datos!$B$190,K71=Datos!$B$195),Datos!$F$190,IF(AND(J71=Datos!$B$190,K71=Datos!$B$196),Datos!$G$190,IF(AND(J71=Datos!$B$190,K71=Datos!$B$197),Datos!$H$190,"-")))))))))))))))))))))))))</f>
        <v>-</v>
      </c>
      <c r="M71" s="79"/>
      <c r="N71" s="81"/>
      <c r="O71" s="81"/>
      <c r="P71" s="81"/>
      <c r="Q71" s="81"/>
      <c r="R71" s="79"/>
      <c r="S71" s="81"/>
      <c r="T71" s="81"/>
      <c r="U71" s="81"/>
      <c r="V71" s="81"/>
      <c r="W71" s="80">
        <f>((IF(S71=Datos!$B$83,0,IF(S71=Datos!$B$84,5,IF(S71=Datos!$B$85,10,IF(S71=Datos!$B$86,15,IF(S71=Datos!$B$87,20,IF(S71=Datos!$B$88,25,0)))))))/100)+((IF(T71=Datos!$B$83,0,IF(T71=Datos!$B$84,5,IF(T71=Datos!$B$85,10,IF(T71=Datos!$B$86,15,IF(T71=Datos!$B$87,20,IF(T71=Datos!$B$88,25,0)))))))/100)+((IF(U71=Datos!$B$83,0,IF(U71=Datos!$B$84,5,IF(U71=Datos!$B$85,10,IF(U71=Datos!$B$86,15,IF(U71=Datos!$B$87,20,IF(U71=Datos!$B$88,25,0)))))))/100)+((IF(V71=Datos!$B$83,0,IF(V71=Datos!$B$84,5,IF(V71=Datos!$B$85,10,IF(V71=Datos!$B$86,15,IF(V71=Datos!$B$87,20,IF(V71=Datos!$B$88,25,0)))))))/100)</f>
        <v>0</v>
      </c>
      <c r="X71" s="220">
        <f>IF(ISERROR((IF(R71=Datos!$B$80,W71,0)+IF(R72=Datos!$B$80,W72,0)+IF(R73=Datos!$B$80,W73,0)+IF(R74=Datos!$B$80,W74,0)+IF(R75=Datos!$B$80,W75,0)+IF(R76=Datos!$B$80,W76,0))/(IF(R71=Datos!$B$80,1,0)+IF(R72=Datos!$B$80,1,0)+IF(R73=Datos!$B$80,1,0)+IF(R74=Datos!$B$80,1,0)+IF(R75=Datos!$B$80,1,0)+IF(R76=Datos!$B$80,1,0))),0,(IF(R71=Datos!$B$80,W71,0)+IF(R72=Datos!$B$80,W72,0)+IF(R73=Datos!$B$80,W73,0)+IF(R74=Datos!$B$80,W74,0)+IF(R75=Datos!$B$80,W75,0)+IF(R76=Datos!$B$80,W76,0))/(IF(R71=Datos!$B$80,1,0)+IF(R72=Datos!$B$80,1,0)+IF(R73=Datos!$B$80,1,0)+IF(R74=Datos!$B$80,1,0)+IF(R75=Datos!$B$80,1,0)+IF(R76=Datos!$B$80,1,0)))</f>
        <v>0</v>
      </c>
      <c r="Y71" s="211" t="str">
        <f>IF(J71="","-",(IF(X71&gt;0,(IF(J71=Datos!$B$65,Datos!$B$65,IF(AND(J71=Datos!$B$66,X71&gt;0.49),Datos!$B$65,IF(AND(J71=Datos!$B$67,X71&gt;0.74),Datos!$B$65,IF(AND(J71=Datos!$B$67,X71&lt;0.75,X71&gt;0.49),Datos!$B$66,IF(AND(J71=Datos!$B$68,X71&gt;0.74),Datos!$B$66,IF(AND(J71=Datos!$B$68,X71&lt;0.75,X71&gt;0.49),Datos!$B$67,IF(AND(J71=Datos!$B$69,X71&gt;0.74),Datos!$B$67,IF(AND(J71=Datos!$B$69,X71&lt;0.75,X71&gt;0.49),Datos!$B$68,J71))))))))),J71)))</f>
        <v>-</v>
      </c>
      <c r="Z71" s="223">
        <f>IF(ISERROR((IF(R71=Datos!$B$79,W71,0)+IF(R72=Datos!$B$79,W72,0)+IF(R73=Datos!$B$79,W73,0)+IF(R74=Datos!$B$79,W74,0)+IF(R75=Datos!$B$79,W75,0)+IF(R76=Datos!$B$79,W76,0))/(IF(R71=Datos!$B$79,1,0)+IF(R72=Datos!$B$79,1,0)+IF(R73=Datos!$B$79,1,0)+IF(R74=Datos!$B$79,1,0)+IF(R75=Datos!$B$79,1,0)+IF(R76=Datos!$B$79,1,0))),0,(IF(R71=Datos!$B$79,W71,0)+IF(R72=Datos!$B$79,W72,0)+IF(R73=Datos!$B$79,W73,0)+IF(R74=Datos!$B$79,W74,0)+IF(R75=Datos!$B$79,W75,0)+IF(R76=Datos!$B$79,W76,0))/(IF(R71=Datos!$B$79,1,0)+IF(R72=Datos!$B$79,1,0)+IF(R73=Datos!$B$79,1,0)+IF(R74=Datos!$B$79,1,0)+IF(R75=Datos!$B$79,1,0)+IF(R76=Datos!$B$79,1,0)))</f>
        <v>0</v>
      </c>
      <c r="AA71" s="211" t="str">
        <f>IF(K71="","-",(IF(Z71&gt;0,(IF(K71=Datos!$B$72,Datos!$B$72,IF(AND(K71=Datos!$B$73,Z71&gt;0.49),Datos!$B$72,IF(AND(K71=Datos!$B$74,Z71&gt;0.74),Datos!$B$72,IF(AND(K71=Datos!$B$74,Z71&lt;0.75,Z71&gt;0.49),Datos!$B$73,IF(AND(K71=Datos!$B$75,Z71&gt;0.74),Datos!$B$73,IF(AND(K71=Datos!$B$75,Z71&lt;0.75,Z71&gt;0.49),Datos!$B$74,IF(AND(K71=Datos!$B$76,Z71&gt;0.74),Datos!$B$74,IF(AND(K71=Datos!$B$76,Z71&lt;0.75,Z71&gt;0.49),Datos!$B$75,K71))))))))),K71)))</f>
        <v>-</v>
      </c>
      <c r="AB71" s="214" t="str">
        <f>IF(AND(Y71=Datos!$B$186,AA71=Datos!$B$193),Datos!$D$186,IF(AND(Y71=Datos!$B$186,AA71=Datos!$B$194),Datos!$E$186,IF(AND(Y71=Datos!$B$186,AA71=Datos!$B$195),Datos!$F$186,IF(AND(Y71=Datos!$B$186,AA71=Datos!$B$196),Datos!$G$186,IF(AND(Y71=Datos!$B$186,AA71=Datos!$B$197),Datos!$H$186,IF(AND(Y71=Datos!$B$187,AA71=Datos!$B$193),Datos!$D$187,IF(AND(Y71=Datos!$B$187,AA71=Datos!$B$194),Datos!$E$187,IF(AND(Y71=Datos!$B$187,AA71=Datos!$B$195),Datos!$F$187,IF(AND(Y71=Datos!$B$187,AA71=Datos!$B$196),Datos!$G$187,IF(AND(Y71=Datos!$B$187,AA71=Datos!$B$197),Datos!$H$187,IF(AND(Y71=Datos!$B$188,AA71=Datos!$B$193),Datos!$D$188,IF(AND(Y71=Datos!$B$188,AA71=Datos!$B$194),Datos!$E$188,IF(AND(Y71=Datos!$B$188,AA71=Datos!$B$195),Datos!$F$188,IF(AND(Y71=Datos!$B$188,AA71=Datos!$B$196),Datos!$G$188,IF(AND(Y71=Datos!$B$188,AA71=Datos!$B$197),Datos!$H$188,IF(AND(Y71=Datos!$B$189,AA71=Datos!$B$193),Datos!$D$189,IF(AND(Y71=Datos!$B$189,AA71=Datos!$B$194),Datos!$E$189,IF(AND(Y71=Datos!$B$189,AA71=Datos!$B$195),Datos!$F$189,IF(AND(Y71=Datos!$B$189,AA71=Datos!$B$196),Datos!$G$189,IF(AND(Y71=Datos!$B$189,AA71=Datos!$B$197),Datos!$H$189,IF(AND(Y71=Datos!$B$190,AA71=Datos!$B$193),Datos!$D$190,IF(AND(Y71=Datos!$B$190,AA71=Datos!$B$194),Datos!$E$190,IF(AND(Y71=Datos!$B$190,AA71=Datos!$B$195),Datos!$F$190,IF(AND(Y71=Datos!$B$190,AA71=Datos!$B$196),Datos!$G$190,IF(AND(Y71=Datos!$B$190,AA71=Datos!$B$197),Datos!$H$190,"-")))))))))))))))))))))))))</f>
        <v>-</v>
      </c>
      <c r="AC71" s="103"/>
    </row>
    <row r="72" spans="2:29" s="66" customFormat="1" ht="30" customHeight="1" x14ac:dyDescent="0.25">
      <c r="B72" s="164"/>
      <c r="C72" s="165"/>
      <c r="D72" s="212"/>
      <c r="E72" s="227"/>
      <c r="F72" s="165"/>
      <c r="G72" s="230"/>
      <c r="H72" s="99"/>
      <c r="I72" s="100"/>
      <c r="J72" s="218"/>
      <c r="K72" s="218"/>
      <c r="L72" s="215"/>
      <c r="M72" s="100"/>
      <c r="N72" s="99"/>
      <c r="O72" s="99"/>
      <c r="P72" s="99"/>
      <c r="Q72" s="99"/>
      <c r="R72" s="100"/>
      <c r="S72" s="99"/>
      <c r="T72" s="99"/>
      <c r="U72" s="99"/>
      <c r="V72" s="99"/>
      <c r="W72" s="96">
        <f>((IF(S72=Datos!$B$83,0,IF(S72=Datos!$B$84,5,IF(S72=Datos!$B$85,10,IF(S72=Datos!$B$86,15,IF(S72=Datos!$B$87,20,IF(S72=Datos!$B$88,25,0)))))))/100)+((IF(T72=Datos!$B$83,0,IF(T72=Datos!$B$84,5,IF(T72=Datos!$B$85,10,IF(T72=Datos!$B$86,15,IF(T72=Datos!$B$87,20,IF(T72=Datos!$B$88,25,0)))))))/100)+((IF(U72=Datos!$B$83,0,IF(U72=Datos!$B$84,5,IF(U72=Datos!$B$85,10,IF(U72=Datos!$B$86,15,IF(U72=Datos!$B$87,20,IF(U72=Datos!$B$88,25,0)))))))/100)+((IF(V72=Datos!$B$83,0,IF(V72=Datos!$B$84,5,IF(V72=Datos!$B$85,10,IF(V72=Datos!$B$86,15,IF(V72=Datos!$B$87,20,IF(V72=Datos!$B$88,25,0)))))))/100)</f>
        <v>0</v>
      </c>
      <c r="X72" s="221"/>
      <c r="Y72" s="212"/>
      <c r="Z72" s="224"/>
      <c r="AA72" s="212"/>
      <c r="AB72" s="215"/>
      <c r="AC72" s="104"/>
    </row>
    <row r="73" spans="2:29" s="66" customFormat="1" ht="30" customHeight="1" x14ac:dyDescent="0.25">
      <c r="B73" s="164"/>
      <c r="C73" s="165"/>
      <c r="D73" s="212"/>
      <c r="E73" s="227"/>
      <c r="F73" s="165"/>
      <c r="G73" s="230"/>
      <c r="H73" s="99"/>
      <c r="I73" s="100"/>
      <c r="J73" s="218"/>
      <c r="K73" s="218"/>
      <c r="L73" s="215"/>
      <c r="M73" s="100"/>
      <c r="N73" s="99"/>
      <c r="O73" s="99"/>
      <c r="P73" s="99"/>
      <c r="Q73" s="99"/>
      <c r="R73" s="100"/>
      <c r="S73" s="99"/>
      <c r="T73" s="99"/>
      <c r="U73" s="99"/>
      <c r="V73" s="99"/>
      <c r="W73" s="96">
        <f>((IF(S73=Datos!$B$83,0,IF(S73=Datos!$B$84,5,IF(S73=Datos!$B$85,10,IF(S73=Datos!$B$86,15,IF(S73=Datos!$B$87,20,IF(S73=Datos!$B$88,25,0)))))))/100)+((IF(T73=Datos!$B$83,0,IF(T73=Datos!$B$84,5,IF(T73=Datos!$B$85,10,IF(T73=Datos!$B$86,15,IF(T73=Datos!$B$87,20,IF(T73=Datos!$B$88,25,0)))))))/100)+((IF(U73=Datos!$B$83,0,IF(U73=Datos!$B$84,5,IF(U73=Datos!$B$85,10,IF(U73=Datos!$B$86,15,IF(U73=Datos!$B$87,20,IF(U73=Datos!$B$88,25,0)))))))/100)+((IF(V73=Datos!$B$83,0,IF(V73=Datos!$B$84,5,IF(V73=Datos!$B$85,10,IF(V73=Datos!$B$86,15,IF(V73=Datos!$B$87,20,IF(V73=Datos!$B$88,25,0)))))))/100)</f>
        <v>0</v>
      </c>
      <c r="X73" s="221"/>
      <c r="Y73" s="212"/>
      <c r="Z73" s="224"/>
      <c r="AA73" s="212"/>
      <c r="AB73" s="215"/>
      <c r="AC73" s="104"/>
    </row>
    <row r="74" spans="2:29" s="66" customFormat="1" ht="30" customHeight="1" x14ac:dyDescent="0.25">
      <c r="B74" s="164"/>
      <c r="C74" s="165"/>
      <c r="D74" s="212"/>
      <c r="E74" s="227"/>
      <c r="F74" s="165"/>
      <c r="G74" s="230"/>
      <c r="H74" s="99"/>
      <c r="I74" s="100"/>
      <c r="J74" s="218"/>
      <c r="K74" s="218"/>
      <c r="L74" s="215"/>
      <c r="M74" s="100"/>
      <c r="N74" s="99"/>
      <c r="O74" s="99"/>
      <c r="P74" s="99"/>
      <c r="Q74" s="99"/>
      <c r="R74" s="100"/>
      <c r="S74" s="99"/>
      <c r="T74" s="99"/>
      <c r="U74" s="99"/>
      <c r="V74" s="99"/>
      <c r="W74" s="96">
        <f>((IF(S74=Datos!$B$83,0,IF(S74=Datos!$B$84,5,IF(S74=Datos!$B$85,10,IF(S74=Datos!$B$86,15,IF(S74=Datos!$B$87,20,IF(S74=Datos!$B$88,25,0)))))))/100)+((IF(T74=Datos!$B$83,0,IF(T74=Datos!$B$84,5,IF(T74=Datos!$B$85,10,IF(T74=Datos!$B$86,15,IF(T74=Datos!$B$87,20,IF(T74=Datos!$B$88,25,0)))))))/100)+((IF(U74=Datos!$B$83,0,IF(U74=Datos!$B$84,5,IF(U74=Datos!$B$85,10,IF(U74=Datos!$B$86,15,IF(U74=Datos!$B$87,20,IF(U74=Datos!$B$88,25,0)))))))/100)+((IF(V74=Datos!$B$83,0,IF(V74=Datos!$B$84,5,IF(V74=Datos!$B$85,10,IF(V74=Datos!$B$86,15,IF(V74=Datos!$B$87,20,IF(V74=Datos!$B$88,25,0)))))))/100)</f>
        <v>0</v>
      </c>
      <c r="X74" s="221"/>
      <c r="Y74" s="212"/>
      <c r="Z74" s="224"/>
      <c r="AA74" s="212"/>
      <c r="AB74" s="215"/>
      <c r="AC74" s="104"/>
    </row>
    <row r="75" spans="2:29" s="66" customFormat="1" ht="30" customHeight="1" x14ac:dyDescent="0.25">
      <c r="B75" s="164"/>
      <c r="C75" s="165"/>
      <c r="D75" s="212"/>
      <c r="E75" s="227"/>
      <c r="F75" s="165"/>
      <c r="G75" s="230"/>
      <c r="H75" s="99"/>
      <c r="I75" s="100"/>
      <c r="J75" s="218"/>
      <c r="K75" s="218"/>
      <c r="L75" s="215"/>
      <c r="M75" s="100"/>
      <c r="N75" s="99"/>
      <c r="O75" s="99"/>
      <c r="P75" s="99"/>
      <c r="Q75" s="99"/>
      <c r="R75" s="100"/>
      <c r="S75" s="99"/>
      <c r="T75" s="99"/>
      <c r="U75" s="99"/>
      <c r="V75" s="99"/>
      <c r="W75" s="96">
        <f>((IF(S75=Datos!$B$83,0,IF(S75=Datos!$B$84,5,IF(S75=Datos!$B$85,10,IF(S75=Datos!$B$86,15,IF(S75=Datos!$B$87,20,IF(S75=Datos!$B$88,25,0)))))))/100)+((IF(T75=Datos!$B$83,0,IF(T75=Datos!$B$84,5,IF(T75=Datos!$B$85,10,IF(T75=Datos!$B$86,15,IF(T75=Datos!$B$87,20,IF(T75=Datos!$B$88,25,0)))))))/100)+((IF(U75=Datos!$B$83,0,IF(U75=Datos!$B$84,5,IF(U75=Datos!$B$85,10,IF(U75=Datos!$B$86,15,IF(U75=Datos!$B$87,20,IF(U75=Datos!$B$88,25,0)))))))/100)+((IF(V75=Datos!$B$83,0,IF(V75=Datos!$B$84,5,IF(V75=Datos!$B$85,10,IF(V75=Datos!$B$86,15,IF(V75=Datos!$B$87,20,IF(V75=Datos!$B$88,25,0)))))))/100)</f>
        <v>0</v>
      </c>
      <c r="X75" s="221"/>
      <c r="Y75" s="212"/>
      <c r="Z75" s="224"/>
      <c r="AA75" s="212"/>
      <c r="AB75" s="215"/>
      <c r="AC75" s="104"/>
    </row>
    <row r="76" spans="2:29" s="66" customFormat="1" ht="30" customHeight="1" thickBot="1" x14ac:dyDescent="0.3">
      <c r="B76" s="166"/>
      <c r="C76" s="167"/>
      <c r="D76" s="213"/>
      <c r="E76" s="228"/>
      <c r="F76" s="167"/>
      <c r="G76" s="231"/>
      <c r="H76" s="101"/>
      <c r="I76" s="102"/>
      <c r="J76" s="219"/>
      <c r="K76" s="219"/>
      <c r="L76" s="216"/>
      <c r="M76" s="102"/>
      <c r="N76" s="101"/>
      <c r="O76" s="101"/>
      <c r="P76" s="101"/>
      <c r="Q76" s="101"/>
      <c r="R76" s="102"/>
      <c r="S76" s="101"/>
      <c r="T76" s="101"/>
      <c r="U76" s="101"/>
      <c r="V76" s="101"/>
      <c r="W76" s="97">
        <f>((IF(S76=Datos!$B$83,0,IF(S76=Datos!$B$84,5,IF(S76=Datos!$B$85,10,IF(S76=Datos!$B$86,15,IF(S76=Datos!$B$87,20,IF(S76=Datos!$B$88,25,0)))))))/100)+((IF(T76=Datos!$B$83,0,IF(T76=Datos!$B$84,5,IF(T76=Datos!$B$85,10,IF(T76=Datos!$B$86,15,IF(T76=Datos!$B$87,20,IF(T76=Datos!$B$88,25,0)))))))/100)+((IF(U76=Datos!$B$83,0,IF(U76=Datos!$B$84,5,IF(U76=Datos!$B$85,10,IF(U76=Datos!$B$86,15,IF(U76=Datos!$B$87,20,IF(U76=Datos!$B$88,25,0)))))))/100)+((IF(V76=Datos!$B$83,0,IF(V76=Datos!$B$84,5,IF(V76=Datos!$B$85,10,IF(V76=Datos!$B$86,15,IF(V76=Datos!$B$87,20,IF(V76=Datos!$B$88,25,0)))))))/100)</f>
        <v>0</v>
      </c>
      <c r="X76" s="222"/>
      <c r="Y76" s="213"/>
      <c r="Z76" s="225"/>
      <c r="AA76" s="213"/>
      <c r="AB76" s="216"/>
      <c r="AC76" s="105"/>
    </row>
    <row r="77" spans="2:29" s="66" customFormat="1" ht="30" customHeight="1" x14ac:dyDescent="0.25">
      <c r="B77" s="162"/>
      <c r="C77" s="163"/>
      <c r="D77" s="211" t="str">
        <f>IF(B77="","-",VLOOKUP(B77,Datos!$B$3:$C$25,2,FALSE))</f>
        <v>-</v>
      </c>
      <c r="E77" s="226"/>
      <c r="F77" s="163"/>
      <c r="G77" s="229"/>
      <c r="H77" s="81"/>
      <c r="I77" s="79"/>
      <c r="J77" s="217"/>
      <c r="K77" s="217"/>
      <c r="L77" s="214" t="str">
        <f>IF(AND(J77=Datos!$B$186,K77=Datos!$B$193),Datos!$D$186,IF(AND(J77=Datos!$B$186,K77=Datos!$B$194),Datos!$E$186,IF(AND(J77=Datos!$B$186,K77=Datos!$B$195),Datos!$F$186,IF(AND(J77=Datos!$B$186,K77=Datos!$B$196),Datos!$G$186,IF(AND(J77=Datos!$B$186,K77=Datos!$B$197),Datos!$H$186,IF(AND(J77=Datos!$B$187,K77=Datos!$B$193),Datos!$D$187,IF(AND(J77=Datos!$B$187,K77=Datos!$B$194),Datos!$E$187,IF(AND(J77=Datos!$B$187,K77=Datos!$B$195),Datos!$F$187,IF(AND(J77=Datos!$B$187,K77=Datos!$B$196),Datos!$G$187,IF(AND(J77=Datos!$B$187,K77=Datos!$B$197),Datos!$H$187,IF(AND(J77=Datos!$B$188,K77=Datos!$B$193),Datos!$D$188,IF(AND(J77=Datos!$B$188,K77=Datos!$B$194),Datos!$E$188,IF(AND(J77=Datos!$B$188,K77=Datos!$B$195),Datos!$F$188,IF(AND(J77=Datos!$B$188,K77=Datos!$B$196),Datos!$G$188,IF(AND(J77=Datos!$B$188,K77=Datos!$B$197),Datos!$H$188,IF(AND(J77=Datos!$B$189,K77=Datos!$B$193),Datos!$D$189,IF(AND(J77=Datos!$B$189,K77=Datos!$B$194),Datos!$E$189,IF(AND(J77=Datos!$B$189,K77=Datos!$B$195),Datos!$F$189,IF(AND(J77=Datos!$B$189,K77=Datos!$B$196),Datos!$G$189,IF(AND(J77=Datos!$B$189,K77=Datos!$B$197),Datos!$H$189,IF(AND(J77=Datos!$B$190,K77=Datos!$B$193),Datos!$D$190,IF(AND(J77=Datos!$B$190,K77=Datos!$B$194),Datos!$E$190,IF(AND(J77=Datos!$B$190,K77=Datos!$B$195),Datos!$F$190,IF(AND(J77=Datos!$B$190,K77=Datos!$B$196),Datos!$G$190,IF(AND(J77=Datos!$B$190,K77=Datos!$B$197),Datos!$H$190,"-")))))))))))))))))))))))))</f>
        <v>-</v>
      </c>
      <c r="M77" s="79"/>
      <c r="N77" s="81"/>
      <c r="O77" s="81"/>
      <c r="P77" s="81"/>
      <c r="Q77" s="81"/>
      <c r="R77" s="79"/>
      <c r="S77" s="81"/>
      <c r="T77" s="81"/>
      <c r="U77" s="81"/>
      <c r="V77" s="81"/>
      <c r="W77" s="80">
        <f>((IF(S77=Datos!$B$83,0,IF(S77=Datos!$B$84,5,IF(S77=Datos!$B$85,10,IF(S77=Datos!$B$86,15,IF(S77=Datos!$B$87,20,IF(S77=Datos!$B$88,25,0)))))))/100)+((IF(T77=Datos!$B$83,0,IF(T77=Datos!$B$84,5,IF(T77=Datos!$B$85,10,IF(T77=Datos!$B$86,15,IF(T77=Datos!$B$87,20,IF(T77=Datos!$B$88,25,0)))))))/100)+((IF(U77=Datos!$B$83,0,IF(U77=Datos!$B$84,5,IF(U77=Datos!$B$85,10,IF(U77=Datos!$B$86,15,IF(U77=Datos!$B$87,20,IF(U77=Datos!$B$88,25,0)))))))/100)+((IF(V77=Datos!$B$83,0,IF(V77=Datos!$B$84,5,IF(V77=Datos!$B$85,10,IF(V77=Datos!$B$86,15,IF(V77=Datos!$B$87,20,IF(V77=Datos!$B$88,25,0)))))))/100)</f>
        <v>0</v>
      </c>
      <c r="X77" s="220">
        <f>IF(ISERROR((IF(R77=Datos!$B$80,W77,0)+IF(R78=Datos!$B$80,W78,0)+IF(R79=Datos!$B$80,W79,0)+IF(R80=Datos!$B$80,W80,0)+IF(R81=Datos!$B$80,W81,0)+IF(R82=Datos!$B$80,W82,0))/(IF(R77=Datos!$B$80,1,0)+IF(R78=Datos!$B$80,1,0)+IF(R79=Datos!$B$80,1,0)+IF(R80=Datos!$B$80,1,0)+IF(R81=Datos!$B$80,1,0)+IF(R82=Datos!$B$80,1,0))),0,(IF(R77=Datos!$B$80,W77,0)+IF(R78=Datos!$B$80,W78,0)+IF(R79=Datos!$B$80,W79,0)+IF(R80=Datos!$B$80,W80,0)+IF(R81=Datos!$B$80,W81,0)+IF(R82=Datos!$B$80,W82,0))/(IF(R77=Datos!$B$80,1,0)+IF(R78=Datos!$B$80,1,0)+IF(R79=Datos!$B$80,1,0)+IF(R80=Datos!$B$80,1,0)+IF(R81=Datos!$B$80,1,0)+IF(R82=Datos!$B$80,1,0)))</f>
        <v>0</v>
      </c>
      <c r="Y77" s="211" t="str">
        <f>IF(J77="","-",(IF(X77&gt;0,(IF(J77=Datos!$B$65,Datos!$B$65,IF(AND(J77=Datos!$B$66,X77&gt;0.49),Datos!$B$65,IF(AND(J77=Datos!$B$67,X77&gt;0.74),Datos!$B$65,IF(AND(J77=Datos!$B$67,X77&lt;0.75,X77&gt;0.49),Datos!$B$66,IF(AND(J77=Datos!$B$68,X77&gt;0.74),Datos!$B$66,IF(AND(J77=Datos!$B$68,X77&lt;0.75,X77&gt;0.49),Datos!$B$67,IF(AND(J77=Datos!$B$69,X77&gt;0.74),Datos!$B$67,IF(AND(J77=Datos!$B$69,X77&lt;0.75,X77&gt;0.49),Datos!$B$68,J77))))))))),J77)))</f>
        <v>-</v>
      </c>
      <c r="Z77" s="223">
        <f>IF(ISERROR((IF(R77=Datos!$B$79,W77,0)+IF(R78=Datos!$B$79,W78,0)+IF(R79=Datos!$B$79,W79,0)+IF(R80=Datos!$B$79,W80,0)+IF(R81=Datos!$B$79,W81,0)+IF(R82=Datos!$B$79,W82,0))/(IF(R77=Datos!$B$79,1,0)+IF(R78=Datos!$B$79,1,0)+IF(R79=Datos!$B$79,1,0)+IF(R80=Datos!$B$79,1,0)+IF(R81=Datos!$B$79,1,0)+IF(R82=Datos!$B$79,1,0))),0,(IF(R77=Datos!$B$79,W77,0)+IF(R78=Datos!$B$79,W78,0)+IF(R79=Datos!$B$79,W79,0)+IF(R80=Datos!$B$79,W80,0)+IF(R81=Datos!$B$79,W81,0)+IF(R82=Datos!$B$79,W82,0))/(IF(R77=Datos!$B$79,1,0)+IF(R78=Datos!$B$79,1,0)+IF(R79=Datos!$B$79,1,0)+IF(R80=Datos!$B$79,1,0)+IF(R81=Datos!$B$79,1,0)+IF(R82=Datos!$B$79,1,0)))</f>
        <v>0</v>
      </c>
      <c r="AA77" s="211" t="str">
        <f>IF(K77="","-",(IF(Z77&gt;0,(IF(K77=Datos!$B$72,Datos!$B$72,IF(AND(K77=Datos!$B$73,Z77&gt;0.49),Datos!$B$72,IF(AND(K77=Datos!$B$74,Z77&gt;0.74),Datos!$B$72,IF(AND(K77=Datos!$B$74,Z77&lt;0.75,Z77&gt;0.49),Datos!$B$73,IF(AND(K77=Datos!$B$75,Z77&gt;0.74),Datos!$B$73,IF(AND(K77=Datos!$B$75,Z77&lt;0.75,Z77&gt;0.49),Datos!$B$74,IF(AND(K77=Datos!$B$76,Z77&gt;0.74),Datos!$B$74,IF(AND(K77=Datos!$B$76,Z77&lt;0.75,Z77&gt;0.49),Datos!$B$75,K77))))))))),K77)))</f>
        <v>-</v>
      </c>
      <c r="AB77" s="214" t="str">
        <f>IF(AND(Y77=Datos!$B$186,AA77=Datos!$B$193),Datos!$D$186,IF(AND(Y77=Datos!$B$186,AA77=Datos!$B$194),Datos!$E$186,IF(AND(Y77=Datos!$B$186,AA77=Datos!$B$195),Datos!$F$186,IF(AND(Y77=Datos!$B$186,AA77=Datos!$B$196),Datos!$G$186,IF(AND(Y77=Datos!$B$186,AA77=Datos!$B$197),Datos!$H$186,IF(AND(Y77=Datos!$B$187,AA77=Datos!$B$193),Datos!$D$187,IF(AND(Y77=Datos!$B$187,AA77=Datos!$B$194),Datos!$E$187,IF(AND(Y77=Datos!$B$187,AA77=Datos!$B$195),Datos!$F$187,IF(AND(Y77=Datos!$B$187,AA77=Datos!$B$196),Datos!$G$187,IF(AND(Y77=Datos!$B$187,AA77=Datos!$B$197),Datos!$H$187,IF(AND(Y77=Datos!$B$188,AA77=Datos!$B$193),Datos!$D$188,IF(AND(Y77=Datos!$B$188,AA77=Datos!$B$194),Datos!$E$188,IF(AND(Y77=Datos!$B$188,AA77=Datos!$B$195),Datos!$F$188,IF(AND(Y77=Datos!$B$188,AA77=Datos!$B$196),Datos!$G$188,IF(AND(Y77=Datos!$B$188,AA77=Datos!$B$197),Datos!$H$188,IF(AND(Y77=Datos!$B$189,AA77=Datos!$B$193),Datos!$D$189,IF(AND(Y77=Datos!$B$189,AA77=Datos!$B$194),Datos!$E$189,IF(AND(Y77=Datos!$B$189,AA77=Datos!$B$195),Datos!$F$189,IF(AND(Y77=Datos!$B$189,AA77=Datos!$B$196),Datos!$G$189,IF(AND(Y77=Datos!$B$189,AA77=Datos!$B$197),Datos!$H$189,IF(AND(Y77=Datos!$B$190,AA77=Datos!$B$193),Datos!$D$190,IF(AND(Y77=Datos!$B$190,AA77=Datos!$B$194),Datos!$E$190,IF(AND(Y77=Datos!$B$190,AA77=Datos!$B$195),Datos!$F$190,IF(AND(Y77=Datos!$B$190,AA77=Datos!$B$196),Datos!$G$190,IF(AND(Y77=Datos!$B$190,AA77=Datos!$B$197),Datos!$H$190,"-")))))))))))))))))))))))))</f>
        <v>-</v>
      </c>
      <c r="AC77" s="103"/>
    </row>
    <row r="78" spans="2:29" s="66" customFormat="1" ht="30" customHeight="1" x14ac:dyDescent="0.25">
      <c r="B78" s="164"/>
      <c r="C78" s="165"/>
      <c r="D78" s="212"/>
      <c r="E78" s="227"/>
      <c r="F78" s="165"/>
      <c r="G78" s="230"/>
      <c r="H78" s="99"/>
      <c r="I78" s="100"/>
      <c r="J78" s="218"/>
      <c r="K78" s="218"/>
      <c r="L78" s="215"/>
      <c r="M78" s="100"/>
      <c r="N78" s="99"/>
      <c r="O78" s="99"/>
      <c r="P78" s="99"/>
      <c r="Q78" s="99"/>
      <c r="R78" s="100"/>
      <c r="S78" s="99"/>
      <c r="T78" s="99"/>
      <c r="U78" s="99"/>
      <c r="V78" s="99"/>
      <c r="W78" s="96">
        <f>((IF(S78=Datos!$B$83,0,IF(S78=Datos!$B$84,5,IF(S78=Datos!$B$85,10,IF(S78=Datos!$B$86,15,IF(S78=Datos!$B$87,20,IF(S78=Datos!$B$88,25,0)))))))/100)+((IF(T78=Datos!$B$83,0,IF(T78=Datos!$B$84,5,IF(T78=Datos!$B$85,10,IF(T78=Datos!$B$86,15,IF(T78=Datos!$B$87,20,IF(T78=Datos!$B$88,25,0)))))))/100)+((IF(U78=Datos!$B$83,0,IF(U78=Datos!$B$84,5,IF(U78=Datos!$B$85,10,IF(U78=Datos!$B$86,15,IF(U78=Datos!$B$87,20,IF(U78=Datos!$B$88,25,0)))))))/100)+((IF(V78=Datos!$B$83,0,IF(V78=Datos!$B$84,5,IF(V78=Datos!$B$85,10,IF(V78=Datos!$B$86,15,IF(V78=Datos!$B$87,20,IF(V78=Datos!$B$88,25,0)))))))/100)</f>
        <v>0</v>
      </c>
      <c r="X78" s="221"/>
      <c r="Y78" s="212"/>
      <c r="Z78" s="224"/>
      <c r="AA78" s="212"/>
      <c r="AB78" s="215"/>
      <c r="AC78" s="104"/>
    </row>
    <row r="79" spans="2:29" s="66" customFormat="1" ht="30" customHeight="1" x14ac:dyDescent="0.25">
      <c r="B79" s="164"/>
      <c r="C79" s="165"/>
      <c r="D79" s="212"/>
      <c r="E79" s="227"/>
      <c r="F79" s="165"/>
      <c r="G79" s="230"/>
      <c r="H79" s="99"/>
      <c r="I79" s="100"/>
      <c r="J79" s="218"/>
      <c r="K79" s="218"/>
      <c r="L79" s="215"/>
      <c r="M79" s="100"/>
      <c r="N79" s="99"/>
      <c r="O79" s="99"/>
      <c r="P79" s="99"/>
      <c r="Q79" s="99"/>
      <c r="R79" s="100"/>
      <c r="S79" s="99"/>
      <c r="T79" s="99"/>
      <c r="U79" s="99"/>
      <c r="V79" s="99"/>
      <c r="W79" s="96">
        <f>((IF(S79=Datos!$B$83,0,IF(S79=Datos!$B$84,5,IF(S79=Datos!$B$85,10,IF(S79=Datos!$B$86,15,IF(S79=Datos!$B$87,20,IF(S79=Datos!$B$88,25,0)))))))/100)+((IF(T79=Datos!$B$83,0,IF(T79=Datos!$B$84,5,IF(T79=Datos!$B$85,10,IF(T79=Datos!$B$86,15,IF(T79=Datos!$B$87,20,IF(T79=Datos!$B$88,25,0)))))))/100)+((IF(U79=Datos!$B$83,0,IF(U79=Datos!$B$84,5,IF(U79=Datos!$B$85,10,IF(U79=Datos!$B$86,15,IF(U79=Datos!$B$87,20,IF(U79=Datos!$B$88,25,0)))))))/100)+((IF(V79=Datos!$B$83,0,IF(V79=Datos!$B$84,5,IF(V79=Datos!$B$85,10,IF(V79=Datos!$B$86,15,IF(V79=Datos!$B$87,20,IF(V79=Datos!$B$88,25,0)))))))/100)</f>
        <v>0</v>
      </c>
      <c r="X79" s="221"/>
      <c r="Y79" s="212"/>
      <c r="Z79" s="224"/>
      <c r="AA79" s="212"/>
      <c r="AB79" s="215"/>
      <c r="AC79" s="104"/>
    </row>
    <row r="80" spans="2:29" s="66" customFormat="1" ht="30" customHeight="1" x14ac:dyDescent="0.25">
      <c r="B80" s="164"/>
      <c r="C80" s="165"/>
      <c r="D80" s="212"/>
      <c r="E80" s="227"/>
      <c r="F80" s="165"/>
      <c r="G80" s="230"/>
      <c r="H80" s="99"/>
      <c r="I80" s="100"/>
      <c r="J80" s="218"/>
      <c r="K80" s="218"/>
      <c r="L80" s="215"/>
      <c r="M80" s="100"/>
      <c r="N80" s="99"/>
      <c r="O80" s="99"/>
      <c r="P80" s="99"/>
      <c r="Q80" s="99"/>
      <c r="R80" s="100"/>
      <c r="S80" s="99"/>
      <c r="T80" s="99"/>
      <c r="U80" s="99"/>
      <c r="V80" s="99"/>
      <c r="W80" s="96">
        <f>((IF(S80=Datos!$B$83,0,IF(S80=Datos!$B$84,5,IF(S80=Datos!$B$85,10,IF(S80=Datos!$B$86,15,IF(S80=Datos!$B$87,20,IF(S80=Datos!$B$88,25,0)))))))/100)+((IF(T80=Datos!$B$83,0,IF(T80=Datos!$B$84,5,IF(T80=Datos!$B$85,10,IF(T80=Datos!$B$86,15,IF(T80=Datos!$B$87,20,IF(T80=Datos!$B$88,25,0)))))))/100)+((IF(U80=Datos!$B$83,0,IF(U80=Datos!$B$84,5,IF(U80=Datos!$B$85,10,IF(U80=Datos!$B$86,15,IF(U80=Datos!$B$87,20,IF(U80=Datos!$B$88,25,0)))))))/100)+((IF(V80=Datos!$B$83,0,IF(V80=Datos!$B$84,5,IF(V80=Datos!$B$85,10,IF(V80=Datos!$B$86,15,IF(V80=Datos!$B$87,20,IF(V80=Datos!$B$88,25,0)))))))/100)</f>
        <v>0</v>
      </c>
      <c r="X80" s="221"/>
      <c r="Y80" s="212"/>
      <c r="Z80" s="224"/>
      <c r="AA80" s="212"/>
      <c r="AB80" s="215"/>
      <c r="AC80" s="104"/>
    </row>
    <row r="81" spans="2:29" s="66" customFormat="1" ht="30" customHeight="1" x14ac:dyDescent="0.25">
      <c r="B81" s="164"/>
      <c r="C81" s="165"/>
      <c r="D81" s="212"/>
      <c r="E81" s="227"/>
      <c r="F81" s="165"/>
      <c r="G81" s="230"/>
      <c r="H81" s="99"/>
      <c r="I81" s="100"/>
      <c r="J81" s="218"/>
      <c r="K81" s="218"/>
      <c r="L81" s="215"/>
      <c r="M81" s="100"/>
      <c r="N81" s="99"/>
      <c r="O81" s="99"/>
      <c r="P81" s="99"/>
      <c r="Q81" s="99"/>
      <c r="R81" s="100"/>
      <c r="S81" s="99"/>
      <c r="T81" s="99"/>
      <c r="U81" s="99"/>
      <c r="V81" s="99"/>
      <c r="W81" s="96">
        <f>((IF(S81=Datos!$B$83,0,IF(S81=Datos!$B$84,5,IF(S81=Datos!$B$85,10,IF(S81=Datos!$B$86,15,IF(S81=Datos!$B$87,20,IF(S81=Datos!$B$88,25,0)))))))/100)+((IF(T81=Datos!$B$83,0,IF(T81=Datos!$B$84,5,IF(T81=Datos!$B$85,10,IF(T81=Datos!$B$86,15,IF(T81=Datos!$B$87,20,IF(T81=Datos!$B$88,25,0)))))))/100)+((IF(U81=Datos!$B$83,0,IF(U81=Datos!$B$84,5,IF(U81=Datos!$B$85,10,IF(U81=Datos!$B$86,15,IF(U81=Datos!$B$87,20,IF(U81=Datos!$B$88,25,0)))))))/100)+((IF(V81=Datos!$B$83,0,IF(V81=Datos!$B$84,5,IF(V81=Datos!$B$85,10,IF(V81=Datos!$B$86,15,IF(V81=Datos!$B$87,20,IF(V81=Datos!$B$88,25,0)))))))/100)</f>
        <v>0</v>
      </c>
      <c r="X81" s="221"/>
      <c r="Y81" s="212"/>
      <c r="Z81" s="224"/>
      <c r="AA81" s="212"/>
      <c r="AB81" s="215"/>
      <c r="AC81" s="104"/>
    </row>
    <row r="82" spans="2:29" s="66" customFormat="1" ht="30" customHeight="1" thickBot="1" x14ac:dyDescent="0.3">
      <c r="B82" s="166"/>
      <c r="C82" s="167"/>
      <c r="D82" s="213"/>
      <c r="E82" s="228"/>
      <c r="F82" s="167"/>
      <c r="G82" s="231"/>
      <c r="H82" s="101"/>
      <c r="I82" s="102"/>
      <c r="J82" s="219"/>
      <c r="K82" s="219"/>
      <c r="L82" s="216"/>
      <c r="M82" s="102"/>
      <c r="N82" s="101"/>
      <c r="O82" s="101"/>
      <c r="P82" s="101"/>
      <c r="Q82" s="101"/>
      <c r="R82" s="102"/>
      <c r="S82" s="101"/>
      <c r="T82" s="101"/>
      <c r="U82" s="101"/>
      <c r="V82" s="101"/>
      <c r="W82" s="97">
        <f>((IF(S82=Datos!$B$83,0,IF(S82=Datos!$B$84,5,IF(S82=Datos!$B$85,10,IF(S82=Datos!$B$86,15,IF(S82=Datos!$B$87,20,IF(S82=Datos!$B$88,25,0)))))))/100)+((IF(T82=Datos!$B$83,0,IF(T82=Datos!$B$84,5,IF(T82=Datos!$B$85,10,IF(T82=Datos!$B$86,15,IF(T82=Datos!$B$87,20,IF(T82=Datos!$B$88,25,0)))))))/100)+((IF(U82=Datos!$B$83,0,IF(U82=Datos!$B$84,5,IF(U82=Datos!$B$85,10,IF(U82=Datos!$B$86,15,IF(U82=Datos!$B$87,20,IF(U82=Datos!$B$88,25,0)))))))/100)+((IF(V82=Datos!$B$83,0,IF(V82=Datos!$B$84,5,IF(V82=Datos!$B$85,10,IF(V82=Datos!$B$86,15,IF(V82=Datos!$B$87,20,IF(V82=Datos!$B$88,25,0)))))))/100)</f>
        <v>0</v>
      </c>
      <c r="X82" s="222"/>
      <c r="Y82" s="213"/>
      <c r="Z82" s="225"/>
      <c r="AA82" s="213"/>
      <c r="AB82" s="216"/>
      <c r="AC82" s="105"/>
    </row>
    <row r="83" spans="2:29" s="66" customFormat="1" ht="30" customHeight="1" x14ac:dyDescent="0.25">
      <c r="B83" s="162"/>
      <c r="C83" s="163"/>
      <c r="D83" s="211" t="str">
        <f>IF(B83="","-",VLOOKUP(B83,Datos!$B$3:$C$25,2,FALSE))</f>
        <v>-</v>
      </c>
      <c r="E83" s="226"/>
      <c r="F83" s="163"/>
      <c r="G83" s="229"/>
      <c r="H83" s="81"/>
      <c r="I83" s="79"/>
      <c r="J83" s="217"/>
      <c r="K83" s="217"/>
      <c r="L83" s="214" t="str">
        <f>IF(AND(J83=Datos!$B$186,K83=Datos!$B$193),Datos!$D$186,IF(AND(J83=Datos!$B$186,K83=Datos!$B$194),Datos!$E$186,IF(AND(J83=Datos!$B$186,K83=Datos!$B$195),Datos!$F$186,IF(AND(J83=Datos!$B$186,K83=Datos!$B$196),Datos!$G$186,IF(AND(J83=Datos!$B$186,K83=Datos!$B$197),Datos!$H$186,IF(AND(J83=Datos!$B$187,K83=Datos!$B$193),Datos!$D$187,IF(AND(J83=Datos!$B$187,K83=Datos!$B$194),Datos!$E$187,IF(AND(J83=Datos!$B$187,K83=Datos!$B$195),Datos!$F$187,IF(AND(J83=Datos!$B$187,K83=Datos!$B$196),Datos!$G$187,IF(AND(J83=Datos!$B$187,K83=Datos!$B$197),Datos!$H$187,IF(AND(J83=Datos!$B$188,K83=Datos!$B$193),Datos!$D$188,IF(AND(J83=Datos!$B$188,K83=Datos!$B$194),Datos!$E$188,IF(AND(J83=Datos!$B$188,K83=Datos!$B$195),Datos!$F$188,IF(AND(J83=Datos!$B$188,K83=Datos!$B$196),Datos!$G$188,IF(AND(J83=Datos!$B$188,K83=Datos!$B$197),Datos!$H$188,IF(AND(J83=Datos!$B$189,K83=Datos!$B$193),Datos!$D$189,IF(AND(J83=Datos!$B$189,K83=Datos!$B$194),Datos!$E$189,IF(AND(J83=Datos!$B$189,K83=Datos!$B$195),Datos!$F$189,IF(AND(J83=Datos!$B$189,K83=Datos!$B$196),Datos!$G$189,IF(AND(J83=Datos!$B$189,K83=Datos!$B$197),Datos!$H$189,IF(AND(J83=Datos!$B$190,K83=Datos!$B$193),Datos!$D$190,IF(AND(J83=Datos!$B$190,K83=Datos!$B$194),Datos!$E$190,IF(AND(J83=Datos!$B$190,K83=Datos!$B$195),Datos!$F$190,IF(AND(J83=Datos!$B$190,K83=Datos!$B$196),Datos!$G$190,IF(AND(J83=Datos!$B$190,K83=Datos!$B$197),Datos!$H$190,"-")))))))))))))))))))))))))</f>
        <v>-</v>
      </c>
      <c r="M83" s="79"/>
      <c r="N83" s="81"/>
      <c r="O83" s="81"/>
      <c r="P83" s="81"/>
      <c r="Q83" s="81"/>
      <c r="R83" s="79"/>
      <c r="S83" s="81"/>
      <c r="T83" s="81"/>
      <c r="U83" s="81"/>
      <c r="V83" s="81"/>
      <c r="W83" s="80">
        <f>((IF(S83=Datos!$B$83,0,IF(S83=Datos!$B$84,5,IF(S83=Datos!$B$85,10,IF(S83=Datos!$B$86,15,IF(S83=Datos!$B$87,20,IF(S83=Datos!$B$88,25,0)))))))/100)+((IF(T83=Datos!$B$83,0,IF(T83=Datos!$B$84,5,IF(T83=Datos!$B$85,10,IF(T83=Datos!$B$86,15,IF(T83=Datos!$B$87,20,IF(T83=Datos!$B$88,25,0)))))))/100)+((IF(U83=Datos!$B$83,0,IF(U83=Datos!$B$84,5,IF(U83=Datos!$B$85,10,IF(U83=Datos!$B$86,15,IF(U83=Datos!$B$87,20,IF(U83=Datos!$B$88,25,0)))))))/100)+((IF(V83=Datos!$B$83,0,IF(V83=Datos!$B$84,5,IF(V83=Datos!$B$85,10,IF(V83=Datos!$B$86,15,IF(V83=Datos!$B$87,20,IF(V83=Datos!$B$88,25,0)))))))/100)</f>
        <v>0</v>
      </c>
      <c r="X83" s="220">
        <f>IF(ISERROR((IF(R83=Datos!$B$80,W83,0)+IF(R84=Datos!$B$80,W84,0)+IF(R85=Datos!$B$80,W85,0)+IF(R86=Datos!$B$80,W86,0)+IF(R87=Datos!$B$80,W87,0)+IF(R88=Datos!$B$80,W88,0))/(IF(R83=Datos!$B$80,1,0)+IF(R84=Datos!$B$80,1,0)+IF(R85=Datos!$B$80,1,0)+IF(R86=Datos!$B$80,1,0)+IF(R87=Datos!$B$80,1,0)+IF(R88=Datos!$B$80,1,0))),0,(IF(R83=Datos!$B$80,W83,0)+IF(R84=Datos!$B$80,W84,0)+IF(R85=Datos!$B$80,W85,0)+IF(R86=Datos!$B$80,W86,0)+IF(R87=Datos!$B$80,W87,0)+IF(R88=Datos!$B$80,W88,0))/(IF(R83=Datos!$B$80,1,0)+IF(R84=Datos!$B$80,1,0)+IF(R85=Datos!$B$80,1,0)+IF(R86=Datos!$B$80,1,0)+IF(R87=Datos!$B$80,1,0)+IF(R88=Datos!$B$80,1,0)))</f>
        <v>0</v>
      </c>
      <c r="Y83" s="211" t="str">
        <f>IF(J83="","-",(IF(X83&gt;0,(IF(J83=Datos!$B$65,Datos!$B$65,IF(AND(J83=Datos!$B$66,X83&gt;0.49),Datos!$B$65,IF(AND(J83=Datos!$B$67,X83&gt;0.74),Datos!$B$65,IF(AND(J83=Datos!$B$67,X83&lt;0.75,X83&gt;0.49),Datos!$B$66,IF(AND(J83=Datos!$B$68,X83&gt;0.74),Datos!$B$66,IF(AND(J83=Datos!$B$68,X83&lt;0.75,X83&gt;0.49),Datos!$B$67,IF(AND(J83=Datos!$B$69,X83&gt;0.74),Datos!$B$67,IF(AND(J83=Datos!$B$69,X83&lt;0.75,X83&gt;0.49),Datos!$B$68,J83))))))))),J83)))</f>
        <v>-</v>
      </c>
      <c r="Z83" s="223">
        <f>IF(ISERROR((IF(R83=Datos!$B$79,W83,0)+IF(R84=Datos!$B$79,W84,0)+IF(R85=Datos!$B$79,W85,0)+IF(R86=Datos!$B$79,W86,0)+IF(R87=Datos!$B$79,W87,0)+IF(R88=Datos!$B$79,W88,0))/(IF(R83=Datos!$B$79,1,0)+IF(R84=Datos!$B$79,1,0)+IF(R85=Datos!$B$79,1,0)+IF(R86=Datos!$B$79,1,0)+IF(R87=Datos!$B$79,1,0)+IF(R88=Datos!$B$79,1,0))),0,(IF(R83=Datos!$B$79,W83,0)+IF(R84=Datos!$B$79,W84,0)+IF(R85=Datos!$B$79,W85,0)+IF(R86=Datos!$B$79,W86,0)+IF(R87=Datos!$B$79,W87,0)+IF(R88=Datos!$B$79,W88,0))/(IF(R83=Datos!$B$79,1,0)+IF(R84=Datos!$B$79,1,0)+IF(R85=Datos!$B$79,1,0)+IF(R86=Datos!$B$79,1,0)+IF(R87=Datos!$B$79,1,0)+IF(R88=Datos!$B$79,1,0)))</f>
        <v>0</v>
      </c>
      <c r="AA83" s="211" t="str">
        <f>IF(K83="","-",(IF(Z83&gt;0,(IF(K83=Datos!$B$72,Datos!$B$72,IF(AND(K83=Datos!$B$73,Z83&gt;0.49),Datos!$B$72,IF(AND(K83=Datos!$B$74,Z83&gt;0.74),Datos!$B$72,IF(AND(K83=Datos!$B$74,Z83&lt;0.75,Z83&gt;0.49),Datos!$B$73,IF(AND(K83=Datos!$B$75,Z83&gt;0.74),Datos!$B$73,IF(AND(K83=Datos!$B$75,Z83&lt;0.75,Z83&gt;0.49),Datos!$B$74,IF(AND(K83=Datos!$B$76,Z83&gt;0.74),Datos!$B$74,IF(AND(K83=Datos!$B$76,Z83&lt;0.75,Z83&gt;0.49),Datos!$B$75,K83))))))))),K83)))</f>
        <v>-</v>
      </c>
      <c r="AB83" s="214" t="str">
        <f>IF(AND(Y83=Datos!$B$186,AA83=Datos!$B$193),Datos!$D$186,IF(AND(Y83=Datos!$B$186,AA83=Datos!$B$194),Datos!$E$186,IF(AND(Y83=Datos!$B$186,AA83=Datos!$B$195),Datos!$F$186,IF(AND(Y83=Datos!$B$186,AA83=Datos!$B$196),Datos!$G$186,IF(AND(Y83=Datos!$B$186,AA83=Datos!$B$197),Datos!$H$186,IF(AND(Y83=Datos!$B$187,AA83=Datos!$B$193),Datos!$D$187,IF(AND(Y83=Datos!$B$187,AA83=Datos!$B$194),Datos!$E$187,IF(AND(Y83=Datos!$B$187,AA83=Datos!$B$195),Datos!$F$187,IF(AND(Y83=Datos!$B$187,AA83=Datos!$B$196),Datos!$G$187,IF(AND(Y83=Datos!$B$187,AA83=Datos!$B$197),Datos!$H$187,IF(AND(Y83=Datos!$B$188,AA83=Datos!$B$193),Datos!$D$188,IF(AND(Y83=Datos!$B$188,AA83=Datos!$B$194),Datos!$E$188,IF(AND(Y83=Datos!$B$188,AA83=Datos!$B$195),Datos!$F$188,IF(AND(Y83=Datos!$B$188,AA83=Datos!$B$196),Datos!$G$188,IF(AND(Y83=Datos!$B$188,AA83=Datos!$B$197),Datos!$H$188,IF(AND(Y83=Datos!$B$189,AA83=Datos!$B$193),Datos!$D$189,IF(AND(Y83=Datos!$B$189,AA83=Datos!$B$194),Datos!$E$189,IF(AND(Y83=Datos!$B$189,AA83=Datos!$B$195),Datos!$F$189,IF(AND(Y83=Datos!$B$189,AA83=Datos!$B$196),Datos!$G$189,IF(AND(Y83=Datos!$B$189,AA83=Datos!$B$197),Datos!$H$189,IF(AND(Y83=Datos!$B$190,AA83=Datos!$B$193),Datos!$D$190,IF(AND(Y83=Datos!$B$190,AA83=Datos!$B$194),Datos!$E$190,IF(AND(Y83=Datos!$B$190,AA83=Datos!$B$195),Datos!$F$190,IF(AND(Y83=Datos!$B$190,AA83=Datos!$B$196),Datos!$G$190,IF(AND(Y83=Datos!$B$190,AA83=Datos!$B$197),Datos!$H$190,"-")))))))))))))))))))))))))</f>
        <v>-</v>
      </c>
      <c r="AC83" s="103"/>
    </row>
    <row r="84" spans="2:29" s="66" customFormat="1" ht="30" customHeight="1" x14ac:dyDescent="0.25">
      <c r="B84" s="164"/>
      <c r="C84" s="165"/>
      <c r="D84" s="212"/>
      <c r="E84" s="227"/>
      <c r="F84" s="165"/>
      <c r="G84" s="230"/>
      <c r="H84" s="99"/>
      <c r="I84" s="100"/>
      <c r="J84" s="218"/>
      <c r="K84" s="218"/>
      <c r="L84" s="215"/>
      <c r="M84" s="100"/>
      <c r="N84" s="99"/>
      <c r="O84" s="99"/>
      <c r="P84" s="99"/>
      <c r="Q84" s="99"/>
      <c r="R84" s="100"/>
      <c r="S84" s="99"/>
      <c r="T84" s="99"/>
      <c r="U84" s="99"/>
      <c r="V84" s="99"/>
      <c r="W84" s="96">
        <f>((IF(S84=Datos!$B$83,0,IF(S84=Datos!$B$84,5,IF(S84=Datos!$B$85,10,IF(S84=Datos!$B$86,15,IF(S84=Datos!$B$87,20,IF(S84=Datos!$B$88,25,0)))))))/100)+((IF(T84=Datos!$B$83,0,IF(T84=Datos!$B$84,5,IF(T84=Datos!$B$85,10,IF(T84=Datos!$B$86,15,IF(T84=Datos!$B$87,20,IF(T84=Datos!$B$88,25,0)))))))/100)+((IF(U84=Datos!$B$83,0,IF(U84=Datos!$B$84,5,IF(U84=Datos!$B$85,10,IF(U84=Datos!$B$86,15,IF(U84=Datos!$B$87,20,IF(U84=Datos!$B$88,25,0)))))))/100)+((IF(V84=Datos!$B$83,0,IF(V84=Datos!$B$84,5,IF(V84=Datos!$B$85,10,IF(V84=Datos!$B$86,15,IF(V84=Datos!$B$87,20,IF(V84=Datos!$B$88,25,0)))))))/100)</f>
        <v>0</v>
      </c>
      <c r="X84" s="221"/>
      <c r="Y84" s="212"/>
      <c r="Z84" s="224"/>
      <c r="AA84" s="212"/>
      <c r="AB84" s="215"/>
      <c r="AC84" s="104"/>
    </row>
    <row r="85" spans="2:29" s="66" customFormat="1" ht="30" customHeight="1" x14ac:dyDescent="0.25">
      <c r="B85" s="164"/>
      <c r="C85" s="165"/>
      <c r="D85" s="212"/>
      <c r="E85" s="227"/>
      <c r="F85" s="165"/>
      <c r="G85" s="230"/>
      <c r="H85" s="99"/>
      <c r="I85" s="100"/>
      <c r="J85" s="218"/>
      <c r="K85" s="218"/>
      <c r="L85" s="215"/>
      <c r="M85" s="100"/>
      <c r="N85" s="99"/>
      <c r="O85" s="99"/>
      <c r="P85" s="99"/>
      <c r="Q85" s="99"/>
      <c r="R85" s="100"/>
      <c r="S85" s="99"/>
      <c r="T85" s="99"/>
      <c r="U85" s="99"/>
      <c r="V85" s="99"/>
      <c r="W85" s="96">
        <f>((IF(S85=Datos!$B$83,0,IF(S85=Datos!$B$84,5,IF(S85=Datos!$B$85,10,IF(S85=Datos!$B$86,15,IF(S85=Datos!$B$87,20,IF(S85=Datos!$B$88,25,0)))))))/100)+((IF(T85=Datos!$B$83,0,IF(T85=Datos!$B$84,5,IF(T85=Datos!$B$85,10,IF(T85=Datos!$B$86,15,IF(T85=Datos!$B$87,20,IF(T85=Datos!$B$88,25,0)))))))/100)+((IF(U85=Datos!$B$83,0,IF(U85=Datos!$B$84,5,IF(U85=Datos!$B$85,10,IF(U85=Datos!$B$86,15,IF(U85=Datos!$B$87,20,IF(U85=Datos!$B$88,25,0)))))))/100)+((IF(V85=Datos!$B$83,0,IF(V85=Datos!$B$84,5,IF(V85=Datos!$B$85,10,IF(V85=Datos!$B$86,15,IF(V85=Datos!$B$87,20,IF(V85=Datos!$B$88,25,0)))))))/100)</f>
        <v>0</v>
      </c>
      <c r="X85" s="221"/>
      <c r="Y85" s="212"/>
      <c r="Z85" s="224"/>
      <c r="AA85" s="212"/>
      <c r="AB85" s="215"/>
      <c r="AC85" s="104"/>
    </row>
    <row r="86" spans="2:29" s="66" customFormat="1" ht="30" customHeight="1" x14ac:dyDescent="0.25">
      <c r="B86" s="164"/>
      <c r="C86" s="165"/>
      <c r="D86" s="212"/>
      <c r="E86" s="227"/>
      <c r="F86" s="165"/>
      <c r="G86" s="230"/>
      <c r="H86" s="99"/>
      <c r="I86" s="100"/>
      <c r="J86" s="218"/>
      <c r="K86" s="218"/>
      <c r="L86" s="215"/>
      <c r="M86" s="100"/>
      <c r="N86" s="99"/>
      <c r="O86" s="99"/>
      <c r="P86" s="99"/>
      <c r="Q86" s="99"/>
      <c r="R86" s="100"/>
      <c r="S86" s="99"/>
      <c r="T86" s="99"/>
      <c r="U86" s="99"/>
      <c r="V86" s="99"/>
      <c r="W86" s="96">
        <f>((IF(S86=Datos!$B$83,0,IF(S86=Datos!$B$84,5,IF(S86=Datos!$B$85,10,IF(S86=Datos!$B$86,15,IF(S86=Datos!$B$87,20,IF(S86=Datos!$B$88,25,0)))))))/100)+((IF(T86=Datos!$B$83,0,IF(T86=Datos!$B$84,5,IF(T86=Datos!$B$85,10,IF(T86=Datos!$B$86,15,IF(T86=Datos!$B$87,20,IF(T86=Datos!$B$88,25,0)))))))/100)+((IF(U86=Datos!$B$83,0,IF(U86=Datos!$B$84,5,IF(U86=Datos!$B$85,10,IF(U86=Datos!$B$86,15,IF(U86=Datos!$B$87,20,IF(U86=Datos!$B$88,25,0)))))))/100)+((IF(V86=Datos!$B$83,0,IF(V86=Datos!$B$84,5,IF(V86=Datos!$B$85,10,IF(V86=Datos!$B$86,15,IF(V86=Datos!$B$87,20,IF(V86=Datos!$B$88,25,0)))))))/100)</f>
        <v>0</v>
      </c>
      <c r="X86" s="221"/>
      <c r="Y86" s="212"/>
      <c r="Z86" s="224"/>
      <c r="AA86" s="212"/>
      <c r="AB86" s="215"/>
      <c r="AC86" s="104"/>
    </row>
    <row r="87" spans="2:29" s="66" customFormat="1" ht="30" customHeight="1" x14ac:dyDescent="0.25">
      <c r="B87" s="164"/>
      <c r="C87" s="165"/>
      <c r="D87" s="212"/>
      <c r="E87" s="227"/>
      <c r="F87" s="165"/>
      <c r="G87" s="230"/>
      <c r="H87" s="99"/>
      <c r="I87" s="100"/>
      <c r="J87" s="218"/>
      <c r="K87" s="218"/>
      <c r="L87" s="215"/>
      <c r="M87" s="100"/>
      <c r="N87" s="99"/>
      <c r="O87" s="99"/>
      <c r="P87" s="99"/>
      <c r="Q87" s="99"/>
      <c r="R87" s="100"/>
      <c r="S87" s="99"/>
      <c r="T87" s="99"/>
      <c r="U87" s="99"/>
      <c r="V87" s="99"/>
      <c r="W87" s="96">
        <f>((IF(S87=Datos!$B$83,0,IF(S87=Datos!$B$84,5,IF(S87=Datos!$B$85,10,IF(S87=Datos!$B$86,15,IF(S87=Datos!$B$87,20,IF(S87=Datos!$B$88,25,0)))))))/100)+((IF(T87=Datos!$B$83,0,IF(T87=Datos!$B$84,5,IF(T87=Datos!$B$85,10,IF(T87=Datos!$B$86,15,IF(T87=Datos!$B$87,20,IF(T87=Datos!$B$88,25,0)))))))/100)+((IF(U87=Datos!$B$83,0,IF(U87=Datos!$B$84,5,IF(U87=Datos!$B$85,10,IF(U87=Datos!$B$86,15,IF(U87=Datos!$B$87,20,IF(U87=Datos!$B$88,25,0)))))))/100)+((IF(V87=Datos!$B$83,0,IF(V87=Datos!$B$84,5,IF(V87=Datos!$B$85,10,IF(V87=Datos!$B$86,15,IF(V87=Datos!$B$87,20,IF(V87=Datos!$B$88,25,0)))))))/100)</f>
        <v>0</v>
      </c>
      <c r="X87" s="221"/>
      <c r="Y87" s="212"/>
      <c r="Z87" s="224"/>
      <c r="AA87" s="212"/>
      <c r="AB87" s="215"/>
      <c r="AC87" s="104"/>
    </row>
    <row r="88" spans="2:29" s="66" customFormat="1" ht="30" customHeight="1" thickBot="1" x14ac:dyDescent="0.3">
      <c r="B88" s="166"/>
      <c r="C88" s="167"/>
      <c r="D88" s="213"/>
      <c r="E88" s="228"/>
      <c r="F88" s="167"/>
      <c r="G88" s="231"/>
      <c r="H88" s="101"/>
      <c r="I88" s="102"/>
      <c r="J88" s="219"/>
      <c r="K88" s="219"/>
      <c r="L88" s="216"/>
      <c r="M88" s="102"/>
      <c r="N88" s="101"/>
      <c r="O88" s="101"/>
      <c r="P88" s="101"/>
      <c r="Q88" s="101"/>
      <c r="R88" s="102"/>
      <c r="S88" s="101"/>
      <c r="T88" s="101"/>
      <c r="U88" s="101"/>
      <c r="V88" s="101"/>
      <c r="W88" s="97">
        <f>((IF(S88=Datos!$B$83,0,IF(S88=Datos!$B$84,5,IF(S88=Datos!$B$85,10,IF(S88=Datos!$B$86,15,IF(S88=Datos!$B$87,20,IF(S88=Datos!$B$88,25,0)))))))/100)+((IF(T88=Datos!$B$83,0,IF(T88=Datos!$B$84,5,IF(T88=Datos!$B$85,10,IF(T88=Datos!$B$86,15,IF(T88=Datos!$B$87,20,IF(T88=Datos!$B$88,25,0)))))))/100)+((IF(U88=Datos!$B$83,0,IF(U88=Datos!$B$84,5,IF(U88=Datos!$B$85,10,IF(U88=Datos!$B$86,15,IF(U88=Datos!$B$87,20,IF(U88=Datos!$B$88,25,0)))))))/100)+((IF(V88=Datos!$B$83,0,IF(V88=Datos!$B$84,5,IF(V88=Datos!$B$85,10,IF(V88=Datos!$B$86,15,IF(V88=Datos!$B$87,20,IF(V88=Datos!$B$88,25,0)))))))/100)</f>
        <v>0</v>
      </c>
      <c r="X88" s="222"/>
      <c r="Y88" s="213"/>
      <c r="Z88" s="225"/>
      <c r="AA88" s="213"/>
      <c r="AB88" s="216"/>
      <c r="AC88" s="105"/>
    </row>
    <row r="89" spans="2:29" s="66" customFormat="1" ht="30" customHeight="1" x14ac:dyDescent="0.25">
      <c r="B89" s="162"/>
      <c r="C89" s="163"/>
      <c r="D89" s="211" t="str">
        <f>IF(B89="","-",VLOOKUP(B89,Datos!$B$3:$C$25,2,FALSE))</f>
        <v>-</v>
      </c>
      <c r="E89" s="226"/>
      <c r="F89" s="163"/>
      <c r="G89" s="229"/>
      <c r="H89" s="81"/>
      <c r="I89" s="79"/>
      <c r="J89" s="217"/>
      <c r="K89" s="217"/>
      <c r="L89" s="214" t="str">
        <f>IF(AND(J89=Datos!$B$186,K89=Datos!$B$193),Datos!$D$186,IF(AND(J89=Datos!$B$186,K89=Datos!$B$194),Datos!$E$186,IF(AND(J89=Datos!$B$186,K89=Datos!$B$195),Datos!$F$186,IF(AND(J89=Datos!$B$186,K89=Datos!$B$196),Datos!$G$186,IF(AND(J89=Datos!$B$186,K89=Datos!$B$197),Datos!$H$186,IF(AND(J89=Datos!$B$187,K89=Datos!$B$193),Datos!$D$187,IF(AND(J89=Datos!$B$187,K89=Datos!$B$194),Datos!$E$187,IF(AND(J89=Datos!$B$187,K89=Datos!$B$195),Datos!$F$187,IF(AND(J89=Datos!$B$187,K89=Datos!$B$196),Datos!$G$187,IF(AND(J89=Datos!$B$187,K89=Datos!$B$197),Datos!$H$187,IF(AND(J89=Datos!$B$188,K89=Datos!$B$193),Datos!$D$188,IF(AND(J89=Datos!$B$188,K89=Datos!$B$194),Datos!$E$188,IF(AND(J89=Datos!$B$188,K89=Datos!$B$195),Datos!$F$188,IF(AND(J89=Datos!$B$188,K89=Datos!$B$196),Datos!$G$188,IF(AND(J89=Datos!$B$188,K89=Datos!$B$197),Datos!$H$188,IF(AND(J89=Datos!$B$189,K89=Datos!$B$193),Datos!$D$189,IF(AND(J89=Datos!$B$189,K89=Datos!$B$194),Datos!$E$189,IF(AND(J89=Datos!$B$189,K89=Datos!$B$195),Datos!$F$189,IF(AND(J89=Datos!$B$189,K89=Datos!$B$196),Datos!$G$189,IF(AND(J89=Datos!$B$189,K89=Datos!$B$197),Datos!$H$189,IF(AND(J89=Datos!$B$190,K89=Datos!$B$193),Datos!$D$190,IF(AND(J89=Datos!$B$190,K89=Datos!$B$194),Datos!$E$190,IF(AND(J89=Datos!$B$190,K89=Datos!$B$195),Datos!$F$190,IF(AND(J89=Datos!$B$190,K89=Datos!$B$196),Datos!$G$190,IF(AND(J89=Datos!$B$190,K89=Datos!$B$197),Datos!$H$190,"-")))))))))))))))))))))))))</f>
        <v>-</v>
      </c>
      <c r="M89" s="79"/>
      <c r="N89" s="81"/>
      <c r="O89" s="81"/>
      <c r="P89" s="81"/>
      <c r="Q89" s="81"/>
      <c r="R89" s="79"/>
      <c r="S89" s="81"/>
      <c r="T89" s="81"/>
      <c r="U89" s="81"/>
      <c r="V89" s="81"/>
      <c r="W89" s="80">
        <f>((IF(S89=Datos!$B$83,0,IF(S89=Datos!$B$84,5,IF(S89=Datos!$B$85,10,IF(S89=Datos!$B$86,15,IF(S89=Datos!$B$87,20,IF(S89=Datos!$B$88,25,0)))))))/100)+((IF(T89=Datos!$B$83,0,IF(T89=Datos!$B$84,5,IF(T89=Datos!$B$85,10,IF(T89=Datos!$B$86,15,IF(T89=Datos!$B$87,20,IF(T89=Datos!$B$88,25,0)))))))/100)+((IF(U89=Datos!$B$83,0,IF(U89=Datos!$B$84,5,IF(U89=Datos!$B$85,10,IF(U89=Datos!$B$86,15,IF(U89=Datos!$B$87,20,IF(U89=Datos!$B$88,25,0)))))))/100)+((IF(V89=Datos!$B$83,0,IF(V89=Datos!$B$84,5,IF(V89=Datos!$B$85,10,IF(V89=Datos!$B$86,15,IF(V89=Datos!$B$87,20,IF(V89=Datos!$B$88,25,0)))))))/100)</f>
        <v>0</v>
      </c>
      <c r="X89" s="220">
        <f>IF(ISERROR((IF(R89=Datos!$B$80,W89,0)+IF(R90=Datos!$B$80,W90,0)+IF(R91=Datos!$B$80,W91,0)+IF(R92=Datos!$B$80,W92,0)+IF(R93=Datos!$B$80,W93,0)+IF(R94=Datos!$B$80,W94,0))/(IF(R89=Datos!$B$80,1,0)+IF(R90=Datos!$B$80,1,0)+IF(R91=Datos!$B$80,1,0)+IF(R92=Datos!$B$80,1,0)+IF(R93=Datos!$B$80,1,0)+IF(R94=Datos!$B$80,1,0))),0,(IF(R89=Datos!$B$80,W89,0)+IF(R90=Datos!$B$80,W90,0)+IF(R91=Datos!$B$80,W91,0)+IF(R92=Datos!$B$80,W92,0)+IF(R93=Datos!$B$80,W93,0)+IF(R94=Datos!$B$80,W94,0))/(IF(R89=Datos!$B$80,1,0)+IF(R90=Datos!$B$80,1,0)+IF(R91=Datos!$B$80,1,0)+IF(R92=Datos!$B$80,1,0)+IF(R93=Datos!$B$80,1,0)+IF(R94=Datos!$B$80,1,0)))</f>
        <v>0</v>
      </c>
      <c r="Y89" s="211" t="str">
        <f>IF(J89="","-",(IF(X89&gt;0,(IF(J89=Datos!$B$65,Datos!$B$65,IF(AND(J89=Datos!$B$66,X89&gt;0.49),Datos!$B$65,IF(AND(J89=Datos!$B$67,X89&gt;0.74),Datos!$B$65,IF(AND(J89=Datos!$B$67,X89&lt;0.75,X89&gt;0.49),Datos!$B$66,IF(AND(J89=Datos!$B$68,X89&gt;0.74),Datos!$B$66,IF(AND(J89=Datos!$B$68,X89&lt;0.75,X89&gt;0.49),Datos!$B$67,IF(AND(J89=Datos!$B$69,X89&gt;0.74),Datos!$B$67,IF(AND(J89=Datos!$B$69,X89&lt;0.75,X89&gt;0.49),Datos!$B$68,J89))))))))),J89)))</f>
        <v>-</v>
      </c>
      <c r="Z89" s="223">
        <f>IF(ISERROR((IF(R89=Datos!$B$79,W89,0)+IF(R90=Datos!$B$79,W90,0)+IF(R91=Datos!$B$79,W91,0)+IF(R92=Datos!$B$79,W92,0)+IF(R93=Datos!$B$79,W93,0)+IF(R94=Datos!$B$79,W94,0))/(IF(R89=Datos!$B$79,1,0)+IF(R90=Datos!$B$79,1,0)+IF(R91=Datos!$B$79,1,0)+IF(R92=Datos!$B$79,1,0)+IF(R93=Datos!$B$79,1,0)+IF(R94=Datos!$B$79,1,0))),0,(IF(R89=Datos!$B$79,W89,0)+IF(R90=Datos!$B$79,W90,0)+IF(R91=Datos!$B$79,W91,0)+IF(R92=Datos!$B$79,W92,0)+IF(R93=Datos!$B$79,W93,0)+IF(R94=Datos!$B$79,W94,0))/(IF(R89=Datos!$B$79,1,0)+IF(R90=Datos!$B$79,1,0)+IF(R91=Datos!$B$79,1,0)+IF(R92=Datos!$B$79,1,0)+IF(R93=Datos!$B$79,1,0)+IF(R94=Datos!$B$79,1,0)))</f>
        <v>0</v>
      </c>
      <c r="AA89" s="211" t="str">
        <f>IF(K89="","-",(IF(Z89&gt;0,(IF(K89=Datos!$B$72,Datos!$B$72,IF(AND(K89=Datos!$B$73,Z89&gt;0.49),Datos!$B$72,IF(AND(K89=Datos!$B$74,Z89&gt;0.74),Datos!$B$72,IF(AND(K89=Datos!$B$74,Z89&lt;0.75,Z89&gt;0.49),Datos!$B$73,IF(AND(K89=Datos!$B$75,Z89&gt;0.74),Datos!$B$73,IF(AND(K89=Datos!$B$75,Z89&lt;0.75,Z89&gt;0.49),Datos!$B$74,IF(AND(K89=Datos!$B$76,Z89&gt;0.74),Datos!$B$74,IF(AND(K89=Datos!$B$76,Z89&lt;0.75,Z89&gt;0.49),Datos!$B$75,K89))))))))),K89)))</f>
        <v>-</v>
      </c>
      <c r="AB89" s="214" t="str">
        <f>IF(AND(Y89=Datos!$B$186,AA89=Datos!$B$193),Datos!$D$186,IF(AND(Y89=Datos!$B$186,AA89=Datos!$B$194),Datos!$E$186,IF(AND(Y89=Datos!$B$186,AA89=Datos!$B$195),Datos!$F$186,IF(AND(Y89=Datos!$B$186,AA89=Datos!$B$196),Datos!$G$186,IF(AND(Y89=Datos!$B$186,AA89=Datos!$B$197),Datos!$H$186,IF(AND(Y89=Datos!$B$187,AA89=Datos!$B$193),Datos!$D$187,IF(AND(Y89=Datos!$B$187,AA89=Datos!$B$194),Datos!$E$187,IF(AND(Y89=Datos!$B$187,AA89=Datos!$B$195),Datos!$F$187,IF(AND(Y89=Datos!$B$187,AA89=Datos!$B$196),Datos!$G$187,IF(AND(Y89=Datos!$B$187,AA89=Datos!$B$197),Datos!$H$187,IF(AND(Y89=Datos!$B$188,AA89=Datos!$B$193),Datos!$D$188,IF(AND(Y89=Datos!$B$188,AA89=Datos!$B$194),Datos!$E$188,IF(AND(Y89=Datos!$B$188,AA89=Datos!$B$195),Datos!$F$188,IF(AND(Y89=Datos!$B$188,AA89=Datos!$B$196),Datos!$G$188,IF(AND(Y89=Datos!$B$188,AA89=Datos!$B$197),Datos!$H$188,IF(AND(Y89=Datos!$B$189,AA89=Datos!$B$193),Datos!$D$189,IF(AND(Y89=Datos!$B$189,AA89=Datos!$B$194),Datos!$E$189,IF(AND(Y89=Datos!$B$189,AA89=Datos!$B$195),Datos!$F$189,IF(AND(Y89=Datos!$B$189,AA89=Datos!$B$196),Datos!$G$189,IF(AND(Y89=Datos!$B$189,AA89=Datos!$B$197),Datos!$H$189,IF(AND(Y89=Datos!$B$190,AA89=Datos!$B$193),Datos!$D$190,IF(AND(Y89=Datos!$B$190,AA89=Datos!$B$194),Datos!$E$190,IF(AND(Y89=Datos!$B$190,AA89=Datos!$B$195),Datos!$F$190,IF(AND(Y89=Datos!$B$190,AA89=Datos!$B$196),Datos!$G$190,IF(AND(Y89=Datos!$B$190,AA89=Datos!$B$197),Datos!$H$190,"-")))))))))))))))))))))))))</f>
        <v>-</v>
      </c>
      <c r="AC89" s="103"/>
    </row>
    <row r="90" spans="2:29" s="66" customFormat="1" ht="30" customHeight="1" x14ac:dyDescent="0.25">
      <c r="B90" s="164"/>
      <c r="C90" s="165"/>
      <c r="D90" s="212"/>
      <c r="E90" s="227"/>
      <c r="F90" s="165"/>
      <c r="G90" s="230"/>
      <c r="H90" s="99"/>
      <c r="I90" s="100"/>
      <c r="J90" s="218"/>
      <c r="K90" s="218"/>
      <c r="L90" s="215"/>
      <c r="M90" s="100"/>
      <c r="N90" s="99"/>
      <c r="O90" s="99"/>
      <c r="P90" s="99"/>
      <c r="Q90" s="99"/>
      <c r="R90" s="100"/>
      <c r="S90" s="99"/>
      <c r="T90" s="99"/>
      <c r="U90" s="99"/>
      <c r="V90" s="99"/>
      <c r="W90" s="96">
        <f>((IF(S90=Datos!$B$83,0,IF(S90=Datos!$B$84,5,IF(S90=Datos!$B$85,10,IF(S90=Datos!$B$86,15,IF(S90=Datos!$B$87,20,IF(S90=Datos!$B$88,25,0)))))))/100)+((IF(T90=Datos!$B$83,0,IF(T90=Datos!$B$84,5,IF(T90=Datos!$B$85,10,IF(T90=Datos!$B$86,15,IF(T90=Datos!$B$87,20,IF(T90=Datos!$B$88,25,0)))))))/100)+((IF(U90=Datos!$B$83,0,IF(U90=Datos!$B$84,5,IF(U90=Datos!$B$85,10,IF(U90=Datos!$B$86,15,IF(U90=Datos!$B$87,20,IF(U90=Datos!$B$88,25,0)))))))/100)+((IF(V90=Datos!$B$83,0,IF(V90=Datos!$B$84,5,IF(V90=Datos!$B$85,10,IF(V90=Datos!$B$86,15,IF(V90=Datos!$B$87,20,IF(V90=Datos!$B$88,25,0)))))))/100)</f>
        <v>0</v>
      </c>
      <c r="X90" s="221"/>
      <c r="Y90" s="212"/>
      <c r="Z90" s="224"/>
      <c r="AA90" s="212"/>
      <c r="AB90" s="215"/>
      <c r="AC90" s="104"/>
    </row>
    <row r="91" spans="2:29" s="66" customFormat="1" ht="30" customHeight="1" x14ac:dyDescent="0.25">
      <c r="B91" s="164"/>
      <c r="C91" s="165"/>
      <c r="D91" s="212"/>
      <c r="E91" s="227"/>
      <c r="F91" s="165"/>
      <c r="G91" s="230"/>
      <c r="H91" s="99"/>
      <c r="I91" s="100"/>
      <c r="J91" s="218"/>
      <c r="K91" s="218"/>
      <c r="L91" s="215"/>
      <c r="M91" s="100"/>
      <c r="N91" s="99"/>
      <c r="O91" s="99"/>
      <c r="P91" s="99"/>
      <c r="Q91" s="99"/>
      <c r="R91" s="100"/>
      <c r="S91" s="99"/>
      <c r="T91" s="99"/>
      <c r="U91" s="99"/>
      <c r="V91" s="99"/>
      <c r="W91" s="96">
        <f>((IF(S91=Datos!$B$83,0,IF(S91=Datos!$B$84,5,IF(S91=Datos!$B$85,10,IF(S91=Datos!$B$86,15,IF(S91=Datos!$B$87,20,IF(S91=Datos!$B$88,25,0)))))))/100)+((IF(T91=Datos!$B$83,0,IF(T91=Datos!$B$84,5,IF(T91=Datos!$B$85,10,IF(T91=Datos!$B$86,15,IF(T91=Datos!$B$87,20,IF(T91=Datos!$B$88,25,0)))))))/100)+((IF(U91=Datos!$B$83,0,IF(U91=Datos!$B$84,5,IF(U91=Datos!$B$85,10,IF(U91=Datos!$B$86,15,IF(U91=Datos!$B$87,20,IF(U91=Datos!$B$88,25,0)))))))/100)+((IF(V91=Datos!$B$83,0,IF(V91=Datos!$B$84,5,IF(V91=Datos!$B$85,10,IF(V91=Datos!$B$86,15,IF(V91=Datos!$B$87,20,IF(V91=Datos!$B$88,25,0)))))))/100)</f>
        <v>0</v>
      </c>
      <c r="X91" s="221"/>
      <c r="Y91" s="212"/>
      <c r="Z91" s="224"/>
      <c r="AA91" s="212"/>
      <c r="AB91" s="215"/>
      <c r="AC91" s="104"/>
    </row>
    <row r="92" spans="2:29" s="66" customFormat="1" ht="30" customHeight="1" x14ac:dyDescent="0.25">
      <c r="B92" s="164"/>
      <c r="C92" s="165"/>
      <c r="D92" s="212"/>
      <c r="E92" s="227"/>
      <c r="F92" s="165"/>
      <c r="G92" s="230"/>
      <c r="H92" s="99"/>
      <c r="I92" s="100"/>
      <c r="J92" s="218"/>
      <c r="K92" s="218"/>
      <c r="L92" s="215"/>
      <c r="M92" s="100"/>
      <c r="N92" s="99"/>
      <c r="O92" s="99"/>
      <c r="P92" s="99"/>
      <c r="Q92" s="99"/>
      <c r="R92" s="100"/>
      <c r="S92" s="99"/>
      <c r="T92" s="99"/>
      <c r="U92" s="99"/>
      <c r="V92" s="99"/>
      <c r="W92" s="96">
        <f>((IF(S92=Datos!$B$83,0,IF(S92=Datos!$B$84,5,IF(S92=Datos!$B$85,10,IF(S92=Datos!$B$86,15,IF(S92=Datos!$B$87,20,IF(S92=Datos!$B$88,25,0)))))))/100)+((IF(T92=Datos!$B$83,0,IF(T92=Datos!$B$84,5,IF(T92=Datos!$B$85,10,IF(T92=Datos!$B$86,15,IF(T92=Datos!$B$87,20,IF(T92=Datos!$B$88,25,0)))))))/100)+((IF(U92=Datos!$B$83,0,IF(U92=Datos!$B$84,5,IF(U92=Datos!$B$85,10,IF(U92=Datos!$B$86,15,IF(U92=Datos!$B$87,20,IF(U92=Datos!$B$88,25,0)))))))/100)+((IF(V92=Datos!$B$83,0,IF(V92=Datos!$B$84,5,IF(V92=Datos!$B$85,10,IF(V92=Datos!$B$86,15,IF(V92=Datos!$B$87,20,IF(V92=Datos!$B$88,25,0)))))))/100)</f>
        <v>0</v>
      </c>
      <c r="X92" s="221"/>
      <c r="Y92" s="212"/>
      <c r="Z92" s="224"/>
      <c r="AA92" s="212"/>
      <c r="AB92" s="215"/>
      <c r="AC92" s="104"/>
    </row>
    <row r="93" spans="2:29" s="66" customFormat="1" ht="30" customHeight="1" x14ac:dyDescent="0.25">
      <c r="B93" s="164"/>
      <c r="C93" s="165"/>
      <c r="D93" s="212"/>
      <c r="E93" s="227"/>
      <c r="F93" s="165"/>
      <c r="G93" s="230"/>
      <c r="H93" s="99"/>
      <c r="I93" s="100"/>
      <c r="J93" s="218"/>
      <c r="K93" s="218"/>
      <c r="L93" s="215"/>
      <c r="M93" s="100"/>
      <c r="N93" s="99"/>
      <c r="O93" s="99"/>
      <c r="P93" s="99"/>
      <c r="Q93" s="99"/>
      <c r="R93" s="100"/>
      <c r="S93" s="99"/>
      <c r="T93" s="99"/>
      <c r="U93" s="99"/>
      <c r="V93" s="99"/>
      <c r="W93" s="96">
        <f>((IF(S93=Datos!$B$83,0,IF(S93=Datos!$B$84,5,IF(S93=Datos!$B$85,10,IF(S93=Datos!$B$86,15,IF(S93=Datos!$B$87,20,IF(S93=Datos!$B$88,25,0)))))))/100)+((IF(T93=Datos!$B$83,0,IF(T93=Datos!$B$84,5,IF(T93=Datos!$B$85,10,IF(T93=Datos!$B$86,15,IF(T93=Datos!$B$87,20,IF(T93=Datos!$B$88,25,0)))))))/100)+((IF(U93=Datos!$B$83,0,IF(U93=Datos!$B$84,5,IF(U93=Datos!$B$85,10,IF(U93=Datos!$B$86,15,IF(U93=Datos!$B$87,20,IF(U93=Datos!$B$88,25,0)))))))/100)+((IF(V93=Datos!$B$83,0,IF(V93=Datos!$B$84,5,IF(V93=Datos!$B$85,10,IF(V93=Datos!$B$86,15,IF(V93=Datos!$B$87,20,IF(V93=Datos!$B$88,25,0)))))))/100)</f>
        <v>0</v>
      </c>
      <c r="X93" s="221"/>
      <c r="Y93" s="212"/>
      <c r="Z93" s="224"/>
      <c r="AA93" s="212"/>
      <c r="AB93" s="215"/>
      <c r="AC93" s="104"/>
    </row>
    <row r="94" spans="2:29" s="66" customFormat="1" ht="30" customHeight="1" thickBot="1" x14ac:dyDescent="0.3">
      <c r="B94" s="166"/>
      <c r="C94" s="167"/>
      <c r="D94" s="213"/>
      <c r="E94" s="228"/>
      <c r="F94" s="167"/>
      <c r="G94" s="231"/>
      <c r="H94" s="101"/>
      <c r="I94" s="102"/>
      <c r="J94" s="219"/>
      <c r="K94" s="219"/>
      <c r="L94" s="216"/>
      <c r="M94" s="102"/>
      <c r="N94" s="101"/>
      <c r="O94" s="101"/>
      <c r="P94" s="101"/>
      <c r="Q94" s="101"/>
      <c r="R94" s="102"/>
      <c r="S94" s="101"/>
      <c r="T94" s="101"/>
      <c r="U94" s="101"/>
      <c r="V94" s="101"/>
      <c r="W94" s="97">
        <f>((IF(S94=Datos!$B$83,0,IF(S94=Datos!$B$84,5,IF(S94=Datos!$B$85,10,IF(S94=Datos!$B$86,15,IF(S94=Datos!$B$87,20,IF(S94=Datos!$B$88,25,0)))))))/100)+((IF(T94=Datos!$B$83,0,IF(T94=Datos!$B$84,5,IF(T94=Datos!$B$85,10,IF(T94=Datos!$B$86,15,IF(T94=Datos!$B$87,20,IF(T94=Datos!$B$88,25,0)))))))/100)+((IF(U94=Datos!$B$83,0,IF(U94=Datos!$B$84,5,IF(U94=Datos!$B$85,10,IF(U94=Datos!$B$86,15,IF(U94=Datos!$B$87,20,IF(U94=Datos!$B$88,25,0)))))))/100)+((IF(V94=Datos!$B$83,0,IF(V94=Datos!$B$84,5,IF(V94=Datos!$B$85,10,IF(V94=Datos!$B$86,15,IF(V94=Datos!$B$87,20,IF(V94=Datos!$B$88,25,0)))))))/100)</f>
        <v>0</v>
      </c>
      <c r="X94" s="222"/>
      <c r="Y94" s="213"/>
      <c r="Z94" s="225"/>
      <c r="AA94" s="213"/>
      <c r="AB94" s="216"/>
      <c r="AC94" s="105"/>
    </row>
    <row r="95" spans="2:29" s="66" customFormat="1" ht="30" customHeight="1" x14ac:dyDescent="0.25">
      <c r="B95" s="162"/>
      <c r="C95" s="163"/>
      <c r="D95" s="211" t="str">
        <f>IF(B95="","-",VLOOKUP(B95,Datos!$B$3:$C$25,2,FALSE))</f>
        <v>-</v>
      </c>
      <c r="E95" s="226"/>
      <c r="F95" s="163"/>
      <c r="G95" s="229"/>
      <c r="H95" s="81"/>
      <c r="I95" s="79"/>
      <c r="J95" s="217"/>
      <c r="K95" s="217"/>
      <c r="L95" s="214" t="str">
        <f>IF(AND(J95=Datos!$B$186,K95=Datos!$B$193),Datos!$D$186,IF(AND(J95=Datos!$B$186,K95=Datos!$B$194),Datos!$E$186,IF(AND(J95=Datos!$B$186,K95=Datos!$B$195),Datos!$F$186,IF(AND(J95=Datos!$B$186,K95=Datos!$B$196),Datos!$G$186,IF(AND(J95=Datos!$B$186,K95=Datos!$B$197),Datos!$H$186,IF(AND(J95=Datos!$B$187,K95=Datos!$B$193),Datos!$D$187,IF(AND(J95=Datos!$B$187,K95=Datos!$B$194),Datos!$E$187,IF(AND(J95=Datos!$B$187,K95=Datos!$B$195),Datos!$F$187,IF(AND(J95=Datos!$B$187,K95=Datos!$B$196),Datos!$G$187,IF(AND(J95=Datos!$B$187,K95=Datos!$B$197),Datos!$H$187,IF(AND(J95=Datos!$B$188,K95=Datos!$B$193),Datos!$D$188,IF(AND(J95=Datos!$B$188,K95=Datos!$B$194),Datos!$E$188,IF(AND(J95=Datos!$B$188,K95=Datos!$B$195),Datos!$F$188,IF(AND(J95=Datos!$B$188,K95=Datos!$B$196),Datos!$G$188,IF(AND(J95=Datos!$B$188,K95=Datos!$B$197),Datos!$H$188,IF(AND(J95=Datos!$B$189,K95=Datos!$B$193),Datos!$D$189,IF(AND(J95=Datos!$B$189,K95=Datos!$B$194),Datos!$E$189,IF(AND(J95=Datos!$B$189,K95=Datos!$B$195),Datos!$F$189,IF(AND(J95=Datos!$B$189,K95=Datos!$B$196),Datos!$G$189,IF(AND(J95=Datos!$B$189,K95=Datos!$B$197),Datos!$H$189,IF(AND(J95=Datos!$B$190,K95=Datos!$B$193),Datos!$D$190,IF(AND(J95=Datos!$B$190,K95=Datos!$B$194),Datos!$E$190,IF(AND(J95=Datos!$B$190,K95=Datos!$B$195),Datos!$F$190,IF(AND(J95=Datos!$B$190,K95=Datos!$B$196),Datos!$G$190,IF(AND(J95=Datos!$B$190,K95=Datos!$B$197),Datos!$H$190,"-")))))))))))))))))))))))))</f>
        <v>-</v>
      </c>
      <c r="M95" s="79"/>
      <c r="N95" s="81"/>
      <c r="O95" s="81"/>
      <c r="P95" s="81"/>
      <c r="Q95" s="81"/>
      <c r="R95" s="79"/>
      <c r="S95" s="81"/>
      <c r="T95" s="81"/>
      <c r="U95" s="81"/>
      <c r="V95" s="81"/>
      <c r="W95" s="80">
        <f>((IF(S95=Datos!$B$83,0,IF(S95=Datos!$B$84,5,IF(S95=Datos!$B$85,10,IF(S95=Datos!$B$86,15,IF(S95=Datos!$B$87,20,IF(S95=Datos!$B$88,25,0)))))))/100)+((IF(T95=Datos!$B$83,0,IF(T95=Datos!$B$84,5,IF(T95=Datos!$B$85,10,IF(T95=Datos!$B$86,15,IF(T95=Datos!$B$87,20,IF(T95=Datos!$B$88,25,0)))))))/100)+((IF(U95=Datos!$B$83,0,IF(U95=Datos!$B$84,5,IF(U95=Datos!$B$85,10,IF(U95=Datos!$B$86,15,IF(U95=Datos!$B$87,20,IF(U95=Datos!$B$88,25,0)))))))/100)+((IF(V95=Datos!$B$83,0,IF(V95=Datos!$B$84,5,IF(V95=Datos!$B$85,10,IF(V95=Datos!$B$86,15,IF(V95=Datos!$B$87,20,IF(V95=Datos!$B$88,25,0)))))))/100)</f>
        <v>0</v>
      </c>
      <c r="X95" s="220">
        <f>IF(ISERROR((IF(R95=Datos!$B$80,W95,0)+IF(R96=Datos!$B$80,W96,0)+IF(R97=Datos!$B$80,W97,0)+IF(R98=Datos!$B$80,W98,0)+IF(R99=Datos!$B$80,W99,0)+IF(R100=Datos!$B$80,W100,0))/(IF(R95=Datos!$B$80,1,0)+IF(R96=Datos!$B$80,1,0)+IF(R97=Datos!$B$80,1,0)+IF(R98=Datos!$B$80,1,0)+IF(R99=Datos!$B$80,1,0)+IF(R100=Datos!$B$80,1,0))),0,(IF(R95=Datos!$B$80,W95,0)+IF(R96=Datos!$B$80,W96,0)+IF(R97=Datos!$B$80,W97,0)+IF(R98=Datos!$B$80,W98,0)+IF(R99=Datos!$B$80,W99,0)+IF(R100=Datos!$B$80,W100,0))/(IF(R95=Datos!$B$80,1,0)+IF(R96=Datos!$B$80,1,0)+IF(R97=Datos!$B$80,1,0)+IF(R98=Datos!$B$80,1,0)+IF(R99=Datos!$B$80,1,0)+IF(R100=Datos!$B$80,1,0)))</f>
        <v>0</v>
      </c>
      <c r="Y95" s="211" t="str">
        <f>IF(J95="","-",(IF(X95&gt;0,(IF(J95=Datos!$B$65,Datos!$B$65,IF(AND(J95=Datos!$B$66,X95&gt;0.49),Datos!$B$65,IF(AND(J95=Datos!$B$67,X95&gt;0.74),Datos!$B$65,IF(AND(J95=Datos!$B$67,X95&lt;0.75,X95&gt;0.49),Datos!$B$66,IF(AND(J95=Datos!$B$68,X95&gt;0.74),Datos!$B$66,IF(AND(J95=Datos!$B$68,X95&lt;0.75,X95&gt;0.49),Datos!$B$67,IF(AND(J95=Datos!$B$69,X95&gt;0.74),Datos!$B$67,IF(AND(J95=Datos!$B$69,X95&lt;0.75,X95&gt;0.49),Datos!$B$68,J95))))))))),J95)))</f>
        <v>-</v>
      </c>
      <c r="Z95" s="223">
        <f>IF(ISERROR((IF(R95=Datos!$B$79,W95,0)+IF(R96=Datos!$B$79,W96,0)+IF(R97=Datos!$B$79,W97,0)+IF(R98=Datos!$B$79,W98,0)+IF(R99=Datos!$B$79,W99,0)+IF(R100=Datos!$B$79,W100,0))/(IF(R95=Datos!$B$79,1,0)+IF(R96=Datos!$B$79,1,0)+IF(R97=Datos!$B$79,1,0)+IF(R98=Datos!$B$79,1,0)+IF(R99=Datos!$B$79,1,0)+IF(R100=Datos!$B$79,1,0))),0,(IF(R95=Datos!$B$79,W95,0)+IF(R96=Datos!$B$79,W96,0)+IF(R97=Datos!$B$79,W97,0)+IF(R98=Datos!$B$79,W98,0)+IF(R99=Datos!$B$79,W99,0)+IF(R100=Datos!$B$79,W100,0))/(IF(R95=Datos!$B$79,1,0)+IF(R96=Datos!$B$79,1,0)+IF(R97=Datos!$B$79,1,0)+IF(R98=Datos!$B$79,1,0)+IF(R99=Datos!$B$79,1,0)+IF(R100=Datos!$B$79,1,0)))</f>
        <v>0</v>
      </c>
      <c r="AA95" s="211" t="str">
        <f>IF(K95="","-",(IF(Z95&gt;0,(IF(K95=Datos!$B$72,Datos!$B$72,IF(AND(K95=Datos!$B$73,Z95&gt;0.49),Datos!$B$72,IF(AND(K95=Datos!$B$74,Z95&gt;0.74),Datos!$B$72,IF(AND(K95=Datos!$B$74,Z95&lt;0.75,Z95&gt;0.49),Datos!$B$73,IF(AND(K95=Datos!$B$75,Z95&gt;0.74),Datos!$B$73,IF(AND(K95=Datos!$B$75,Z95&lt;0.75,Z95&gt;0.49),Datos!$B$74,IF(AND(K95=Datos!$B$76,Z95&gt;0.74),Datos!$B$74,IF(AND(K95=Datos!$B$76,Z95&lt;0.75,Z95&gt;0.49),Datos!$B$75,K95))))))))),K95)))</f>
        <v>-</v>
      </c>
      <c r="AB95" s="214" t="str">
        <f>IF(AND(Y95=Datos!$B$186,AA95=Datos!$B$193),Datos!$D$186,IF(AND(Y95=Datos!$B$186,AA95=Datos!$B$194),Datos!$E$186,IF(AND(Y95=Datos!$B$186,AA95=Datos!$B$195),Datos!$F$186,IF(AND(Y95=Datos!$B$186,AA95=Datos!$B$196),Datos!$G$186,IF(AND(Y95=Datos!$B$186,AA95=Datos!$B$197),Datos!$H$186,IF(AND(Y95=Datos!$B$187,AA95=Datos!$B$193),Datos!$D$187,IF(AND(Y95=Datos!$B$187,AA95=Datos!$B$194),Datos!$E$187,IF(AND(Y95=Datos!$B$187,AA95=Datos!$B$195),Datos!$F$187,IF(AND(Y95=Datos!$B$187,AA95=Datos!$B$196),Datos!$G$187,IF(AND(Y95=Datos!$B$187,AA95=Datos!$B$197),Datos!$H$187,IF(AND(Y95=Datos!$B$188,AA95=Datos!$B$193),Datos!$D$188,IF(AND(Y95=Datos!$B$188,AA95=Datos!$B$194),Datos!$E$188,IF(AND(Y95=Datos!$B$188,AA95=Datos!$B$195),Datos!$F$188,IF(AND(Y95=Datos!$B$188,AA95=Datos!$B$196),Datos!$G$188,IF(AND(Y95=Datos!$B$188,AA95=Datos!$B$197),Datos!$H$188,IF(AND(Y95=Datos!$B$189,AA95=Datos!$B$193),Datos!$D$189,IF(AND(Y95=Datos!$B$189,AA95=Datos!$B$194),Datos!$E$189,IF(AND(Y95=Datos!$B$189,AA95=Datos!$B$195),Datos!$F$189,IF(AND(Y95=Datos!$B$189,AA95=Datos!$B$196),Datos!$G$189,IF(AND(Y95=Datos!$B$189,AA95=Datos!$B$197),Datos!$H$189,IF(AND(Y95=Datos!$B$190,AA95=Datos!$B$193),Datos!$D$190,IF(AND(Y95=Datos!$B$190,AA95=Datos!$B$194),Datos!$E$190,IF(AND(Y95=Datos!$B$190,AA95=Datos!$B$195),Datos!$F$190,IF(AND(Y95=Datos!$B$190,AA95=Datos!$B$196),Datos!$G$190,IF(AND(Y95=Datos!$B$190,AA95=Datos!$B$197),Datos!$H$190,"-")))))))))))))))))))))))))</f>
        <v>-</v>
      </c>
      <c r="AC95" s="103"/>
    </row>
    <row r="96" spans="2:29" s="66" customFormat="1" ht="30" customHeight="1" x14ac:dyDescent="0.25">
      <c r="B96" s="164"/>
      <c r="C96" s="165"/>
      <c r="D96" s="212"/>
      <c r="E96" s="227"/>
      <c r="F96" s="165"/>
      <c r="G96" s="230"/>
      <c r="H96" s="99"/>
      <c r="I96" s="100"/>
      <c r="J96" s="218"/>
      <c r="K96" s="218"/>
      <c r="L96" s="215"/>
      <c r="M96" s="100"/>
      <c r="N96" s="99"/>
      <c r="O96" s="99"/>
      <c r="P96" s="99"/>
      <c r="Q96" s="99"/>
      <c r="R96" s="100"/>
      <c r="S96" s="99"/>
      <c r="T96" s="99"/>
      <c r="U96" s="99"/>
      <c r="V96" s="99"/>
      <c r="W96" s="96">
        <f>((IF(S96=Datos!$B$83,0,IF(S96=Datos!$B$84,5,IF(S96=Datos!$B$85,10,IF(S96=Datos!$B$86,15,IF(S96=Datos!$B$87,20,IF(S96=Datos!$B$88,25,0)))))))/100)+((IF(T96=Datos!$B$83,0,IF(T96=Datos!$B$84,5,IF(T96=Datos!$B$85,10,IF(T96=Datos!$B$86,15,IF(T96=Datos!$B$87,20,IF(T96=Datos!$B$88,25,0)))))))/100)+((IF(U96=Datos!$B$83,0,IF(U96=Datos!$B$84,5,IF(U96=Datos!$B$85,10,IF(U96=Datos!$B$86,15,IF(U96=Datos!$B$87,20,IF(U96=Datos!$B$88,25,0)))))))/100)+((IF(V96=Datos!$B$83,0,IF(V96=Datos!$B$84,5,IF(V96=Datos!$B$85,10,IF(V96=Datos!$B$86,15,IF(V96=Datos!$B$87,20,IF(V96=Datos!$B$88,25,0)))))))/100)</f>
        <v>0</v>
      </c>
      <c r="X96" s="221"/>
      <c r="Y96" s="212"/>
      <c r="Z96" s="224"/>
      <c r="AA96" s="212"/>
      <c r="AB96" s="215"/>
      <c r="AC96" s="104"/>
    </row>
    <row r="97" spans="2:29" s="66" customFormat="1" ht="30" customHeight="1" x14ac:dyDescent="0.25">
      <c r="B97" s="164"/>
      <c r="C97" s="165"/>
      <c r="D97" s="212"/>
      <c r="E97" s="227"/>
      <c r="F97" s="165"/>
      <c r="G97" s="230"/>
      <c r="H97" s="99"/>
      <c r="I97" s="100"/>
      <c r="J97" s="218"/>
      <c r="K97" s="218"/>
      <c r="L97" s="215"/>
      <c r="M97" s="100"/>
      <c r="N97" s="99"/>
      <c r="O97" s="99"/>
      <c r="P97" s="99"/>
      <c r="Q97" s="99"/>
      <c r="R97" s="100"/>
      <c r="S97" s="99"/>
      <c r="T97" s="99"/>
      <c r="U97" s="99"/>
      <c r="V97" s="99"/>
      <c r="W97" s="96">
        <f>((IF(S97=Datos!$B$83,0,IF(S97=Datos!$B$84,5,IF(S97=Datos!$B$85,10,IF(S97=Datos!$B$86,15,IF(S97=Datos!$B$87,20,IF(S97=Datos!$B$88,25,0)))))))/100)+((IF(T97=Datos!$B$83,0,IF(T97=Datos!$B$84,5,IF(T97=Datos!$B$85,10,IF(T97=Datos!$B$86,15,IF(T97=Datos!$B$87,20,IF(T97=Datos!$B$88,25,0)))))))/100)+((IF(U97=Datos!$B$83,0,IF(U97=Datos!$B$84,5,IF(U97=Datos!$B$85,10,IF(U97=Datos!$B$86,15,IF(U97=Datos!$B$87,20,IF(U97=Datos!$B$88,25,0)))))))/100)+((IF(V97=Datos!$B$83,0,IF(V97=Datos!$B$84,5,IF(V97=Datos!$B$85,10,IF(V97=Datos!$B$86,15,IF(V97=Datos!$B$87,20,IF(V97=Datos!$B$88,25,0)))))))/100)</f>
        <v>0</v>
      </c>
      <c r="X97" s="221"/>
      <c r="Y97" s="212"/>
      <c r="Z97" s="224"/>
      <c r="AA97" s="212"/>
      <c r="AB97" s="215"/>
      <c r="AC97" s="104"/>
    </row>
    <row r="98" spans="2:29" s="66" customFormat="1" ht="30" customHeight="1" x14ac:dyDescent="0.25">
      <c r="B98" s="164"/>
      <c r="C98" s="165"/>
      <c r="D98" s="212"/>
      <c r="E98" s="227"/>
      <c r="F98" s="165"/>
      <c r="G98" s="230"/>
      <c r="H98" s="99"/>
      <c r="I98" s="100"/>
      <c r="J98" s="218"/>
      <c r="K98" s="218"/>
      <c r="L98" s="215"/>
      <c r="M98" s="100"/>
      <c r="N98" s="99"/>
      <c r="O98" s="99"/>
      <c r="P98" s="99"/>
      <c r="Q98" s="99"/>
      <c r="R98" s="100"/>
      <c r="S98" s="99"/>
      <c r="T98" s="99"/>
      <c r="U98" s="99"/>
      <c r="V98" s="99"/>
      <c r="W98" s="96">
        <f>((IF(S98=Datos!$B$83,0,IF(S98=Datos!$B$84,5,IF(S98=Datos!$B$85,10,IF(S98=Datos!$B$86,15,IF(S98=Datos!$B$87,20,IF(S98=Datos!$B$88,25,0)))))))/100)+((IF(T98=Datos!$B$83,0,IF(T98=Datos!$B$84,5,IF(T98=Datos!$B$85,10,IF(T98=Datos!$B$86,15,IF(T98=Datos!$B$87,20,IF(T98=Datos!$B$88,25,0)))))))/100)+((IF(U98=Datos!$B$83,0,IF(U98=Datos!$B$84,5,IF(U98=Datos!$B$85,10,IF(U98=Datos!$B$86,15,IF(U98=Datos!$B$87,20,IF(U98=Datos!$B$88,25,0)))))))/100)+((IF(V98=Datos!$B$83,0,IF(V98=Datos!$B$84,5,IF(V98=Datos!$B$85,10,IF(V98=Datos!$B$86,15,IF(V98=Datos!$B$87,20,IF(V98=Datos!$B$88,25,0)))))))/100)</f>
        <v>0</v>
      </c>
      <c r="X98" s="221"/>
      <c r="Y98" s="212"/>
      <c r="Z98" s="224"/>
      <c r="AA98" s="212"/>
      <c r="AB98" s="215"/>
      <c r="AC98" s="104"/>
    </row>
    <row r="99" spans="2:29" s="66" customFormat="1" ht="30" customHeight="1" x14ac:dyDescent="0.25">
      <c r="B99" s="164"/>
      <c r="C99" s="165"/>
      <c r="D99" s="212"/>
      <c r="E99" s="227"/>
      <c r="F99" s="165"/>
      <c r="G99" s="230"/>
      <c r="H99" s="99"/>
      <c r="I99" s="100"/>
      <c r="J99" s="218"/>
      <c r="K99" s="218"/>
      <c r="L99" s="215"/>
      <c r="M99" s="100"/>
      <c r="N99" s="99"/>
      <c r="O99" s="99"/>
      <c r="P99" s="99"/>
      <c r="Q99" s="99"/>
      <c r="R99" s="100"/>
      <c r="S99" s="99"/>
      <c r="T99" s="99"/>
      <c r="U99" s="99"/>
      <c r="V99" s="99"/>
      <c r="W99" s="96">
        <f>((IF(S99=Datos!$B$83,0,IF(S99=Datos!$B$84,5,IF(S99=Datos!$B$85,10,IF(S99=Datos!$B$86,15,IF(S99=Datos!$B$87,20,IF(S99=Datos!$B$88,25,0)))))))/100)+((IF(T99=Datos!$B$83,0,IF(T99=Datos!$B$84,5,IF(T99=Datos!$B$85,10,IF(T99=Datos!$B$86,15,IF(T99=Datos!$B$87,20,IF(T99=Datos!$B$88,25,0)))))))/100)+((IF(U99=Datos!$B$83,0,IF(U99=Datos!$B$84,5,IF(U99=Datos!$B$85,10,IF(U99=Datos!$B$86,15,IF(U99=Datos!$B$87,20,IF(U99=Datos!$B$88,25,0)))))))/100)+((IF(V99=Datos!$B$83,0,IF(V99=Datos!$B$84,5,IF(V99=Datos!$B$85,10,IF(V99=Datos!$B$86,15,IF(V99=Datos!$B$87,20,IF(V99=Datos!$B$88,25,0)))))))/100)</f>
        <v>0</v>
      </c>
      <c r="X99" s="221"/>
      <c r="Y99" s="212"/>
      <c r="Z99" s="224"/>
      <c r="AA99" s="212"/>
      <c r="AB99" s="215"/>
      <c r="AC99" s="104"/>
    </row>
    <row r="100" spans="2:29" s="66" customFormat="1" ht="30" customHeight="1" thickBot="1" x14ac:dyDescent="0.3">
      <c r="B100" s="166"/>
      <c r="C100" s="167"/>
      <c r="D100" s="213"/>
      <c r="E100" s="228"/>
      <c r="F100" s="167"/>
      <c r="G100" s="231"/>
      <c r="H100" s="101"/>
      <c r="I100" s="102"/>
      <c r="J100" s="219"/>
      <c r="K100" s="219"/>
      <c r="L100" s="216"/>
      <c r="M100" s="102"/>
      <c r="N100" s="101"/>
      <c r="O100" s="101"/>
      <c r="P100" s="101"/>
      <c r="Q100" s="101"/>
      <c r="R100" s="102"/>
      <c r="S100" s="101"/>
      <c r="T100" s="101"/>
      <c r="U100" s="101"/>
      <c r="V100" s="101"/>
      <c r="W100" s="97">
        <f>((IF(S100=Datos!$B$83,0,IF(S100=Datos!$B$84,5,IF(S100=Datos!$B$85,10,IF(S100=Datos!$B$86,15,IF(S100=Datos!$B$87,20,IF(S100=Datos!$B$88,25,0)))))))/100)+((IF(T100=Datos!$B$83,0,IF(T100=Datos!$B$84,5,IF(T100=Datos!$B$85,10,IF(T100=Datos!$B$86,15,IF(T100=Datos!$B$87,20,IF(T100=Datos!$B$88,25,0)))))))/100)+((IF(U100=Datos!$B$83,0,IF(U100=Datos!$B$84,5,IF(U100=Datos!$B$85,10,IF(U100=Datos!$B$86,15,IF(U100=Datos!$B$87,20,IF(U100=Datos!$B$88,25,0)))))))/100)+((IF(V100=Datos!$B$83,0,IF(V100=Datos!$B$84,5,IF(V100=Datos!$B$85,10,IF(V100=Datos!$B$86,15,IF(V100=Datos!$B$87,20,IF(V100=Datos!$B$88,25,0)))))))/100)</f>
        <v>0</v>
      </c>
      <c r="X100" s="222"/>
      <c r="Y100" s="213"/>
      <c r="Z100" s="225"/>
      <c r="AA100" s="213"/>
      <c r="AB100" s="216"/>
      <c r="AC100" s="105"/>
    </row>
    <row r="101" spans="2:29" s="66" customFormat="1" ht="30" customHeight="1" x14ac:dyDescent="0.25">
      <c r="B101" s="162"/>
      <c r="C101" s="163"/>
      <c r="D101" s="211" t="str">
        <f>IF(B101="","-",VLOOKUP(B101,Datos!$B$3:$C$25,2,FALSE))</f>
        <v>-</v>
      </c>
      <c r="E101" s="226"/>
      <c r="F101" s="163"/>
      <c r="G101" s="229"/>
      <c r="H101" s="81"/>
      <c r="I101" s="79"/>
      <c r="J101" s="217"/>
      <c r="K101" s="217"/>
      <c r="L101" s="214" t="str">
        <f>IF(AND(J101=Datos!$B$186,K101=Datos!$B$193),Datos!$D$186,IF(AND(J101=Datos!$B$186,K101=Datos!$B$194),Datos!$E$186,IF(AND(J101=Datos!$B$186,K101=Datos!$B$195),Datos!$F$186,IF(AND(J101=Datos!$B$186,K101=Datos!$B$196),Datos!$G$186,IF(AND(J101=Datos!$B$186,K101=Datos!$B$197),Datos!$H$186,IF(AND(J101=Datos!$B$187,K101=Datos!$B$193),Datos!$D$187,IF(AND(J101=Datos!$B$187,K101=Datos!$B$194),Datos!$E$187,IF(AND(J101=Datos!$B$187,K101=Datos!$B$195),Datos!$F$187,IF(AND(J101=Datos!$B$187,K101=Datos!$B$196),Datos!$G$187,IF(AND(J101=Datos!$B$187,K101=Datos!$B$197),Datos!$H$187,IF(AND(J101=Datos!$B$188,K101=Datos!$B$193),Datos!$D$188,IF(AND(J101=Datos!$B$188,K101=Datos!$B$194),Datos!$E$188,IF(AND(J101=Datos!$B$188,K101=Datos!$B$195),Datos!$F$188,IF(AND(J101=Datos!$B$188,K101=Datos!$B$196),Datos!$G$188,IF(AND(J101=Datos!$B$188,K101=Datos!$B$197),Datos!$H$188,IF(AND(J101=Datos!$B$189,K101=Datos!$B$193),Datos!$D$189,IF(AND(J101=Datos!$B$189,K101=Datos!$B$194),Datos!$E$189,IF(AND(J101=Datos!$B$189,K101=Datos!$B$195),Datos!$F$189,IF(AND(J101=Datos!$B$189,K101=Datos!$B$196),Datos!$G$189,IF(AND(J101=Datos!$B$189,K101=Datos!$B$197),Datos!$H$189,IF(AND(J101=Datos!$B$190,K101=Datos!$B$193),Datos!$D$190,IF(AND(J101=Datos!$B$190,K101=Datos!$B$194),Datos!$E$190,IF(AND(J101=Datos!$B$190,K101=Datos!$B$195),Datos!$F$190,IF(AND(J101=Datos!$B$190,K101=Datos!$B$196),Datos!$G$190,IF(AND(J101=Datos!$B$190,K101=Datos!$B$197),Datos!$H$190,"-")))))))))))))))))))))))))</f>
        <v>-</v>
      </c>
      <c r="M101" s="79"/>
      <c r="N101" s="81"/>
      <c r="O101" s="81"/>
      <c r="P101" s="81"/>
      <c r="Q101" s="81"/>
      <c r="R101" s="79"/>
      <c r="S101" s="81"/>
      <c r="T101" s="81"/>
      <c r="U101" s="81"/>
      <c r="V101" s="81"/>
      <c r="W101" s="80">
        <f>((IF(S101=Datos!$B$83,0,IF(S101=Datos!$B$84,5,IF(S101=Datos!$B$85,10,IF(S101=Datos!$B$86,15,IF(S101=Datos!$B$87,20,IF(S101=Datos!$B$88,25,0)))))))/100)+((IF(T101=Datos!$B$83,0,IF(T101=Datos!$B$84,5,IF(T101=Datos!$B$85,10,IF(T101=Datos!$B$86,15,IF(T101=Datos!$B$87,20,IF(T101=Datos!$B$88,25,0)))))))/100)+((IF(U101=Datos!$B$83,0,IF(U101=Datos!$B$84,5,IF(U101=Datos!$B$85,10,IF(U101=Datos!$B$86,15,IF(U101=Datos!$B$87,20,IF(U101=Datos!$B$88,25,0)))))))/100)+((IF(V101=Datos!$B$83,0,IF(V101=Datos!$B$84,5,IF(V101=Datos!$B$85,10,IF(V101=Datos!$B$86,15,IF(V101=Datos!$B$87,20,IF(V101=Datos!$B$88,25,0)))))))/100)</f>
        <v>0</v>
      </c>
      <c r="X101" s="220">
        <f>IF(ISERROR((IF(R101=Datos!$B$80,W101,0)+IF(R102=Datos!$B$80,W102,0)+IF(R103=Datos!$B$80,W103,0)+IF(R104=Datos!$B$80,W104,0)+IF(R105=Datos!$B$80,W105,0)+IF(R106=Datos!$B$80,W106,0))/(IF(R101=Datos!$B$80,1,0)+IF(R102=Datos!$B$80,1,0)+IF(R103=Datos!$B$80,1,0)+IF(R104=Datos!$B$80,1,0)+IF(R105=Datos!$B$80,1,0)+IF(R106=Datos!$B$80,1,0))),0,(IF(R101=Datos!$B$80,W101,0)+IF(R102=Datos!$B$80,W102,0)+IF(R103=Datos!$B$80,W103,0)+IF(R104=Datos!$B$80,W104,0)+IF(R105=Datos!$B$80,W105,0)+IF(R106=Datos!$B$80,W106,0))/(IF(R101=Datos!$B$80,1,0)+IF(R102=Datos!$B$80,1,0)+IF(R103=Datos!$B$80,1,0)+IF(R104=Datos!$B$80,1,0)+IF(R105=Datos!$B$80,1,0)+IF(R106=Datos!$B$80,1,0)))</f>
        <v>0</v>
      </c>
      <c r="Y101" s="211" t="str">
        <f>IF(J101="","-",(IF(X101&gt;0,(IF(J101=Datos!$B$65,Datos!$B$65,IF(AND(J101=Datos!$B$66,X101&gt;0.49),Datos!$B$65,IF(AND(J101=Datos!$B$67,X101&gt;0.74),Datos!$B$65,IF(AND(J101=Datos!$B$67,X101&lt;0.75,X101&gt;0.49),Datos!$B$66,IF(AND(J101=Datos!$B$68,X101&gt;0.74),Datos!$B$66,IF(AND(J101=Datos!$B$68,X101&lt;0.75,X101&gt;0.49),Datos!$B$67,IF(AND(J101=Datos!$B$69,X101&gt;0.74),Datos!$B$67,IF(AND(J101=Datos!$B$69,X101&lt;0.75,X101&gt;0.49),Datos!$B$68,J101))))))))),J101)))</f>
        <v>-</v>
      </c>
      <c r="Z101" s="223">
        <f>IF(ISERROR((IF(R101=Datos!$B$79,W101,0)+IF(R102=Datos!$B$79,W102,0)+IF(R103=Datos!$B$79,W103,0)+IF(R104=Datos!$B$79,W104,0)+IF(R105=Datos!$B$79,W105,0)+IF(R106=Datos!$B$79,W106,0))/(IF(R101=Datos!$B$79,1,0)+IF(R102=Datos!$B$79,1,0)+IF(R103=Datos!$B$79,1,0)+IF(R104=Datos!$B$79,1,0)+IF(R105=Datos!$B$79,1,0)+IF(R106=Datos!$B$79,1,0))),0,(IF(R101=Datos!$B$79,W101,0)+IF(R102=Datos!$B$79,W102,0)+IF(R103=Datos!$B$79,W103,0)+IF(R104=Datos!$B$79,W104,0)+IF(R105=Datos!$B$79,W105,0)+IF(R106=Datos!$B$79,W106,0))/(IF(R101=Datos!$B$79,1,0)+IF(R102=Datos!$B$79,1,0)+IF(R103=Datos!$B$79,1,0)+IF(R104=Datos!$B$79,1,0)+IF(R105=Datos!$B$79,1,0)+IF(R106=Datos!$B$79,1,0)))</f>
        <v>0</v>
      </c>
      <c r="AA101" s="211" t="str">
        <f>IF(K101="","-",(IF(Z101&gt;0,(IF(K101=Datos!$B$72,Datos!$B$72,IF(AND(K101=Datos!$B$73,Z101&gt;0.49),Datos!$B$72,IF(AND(K101=Datos!$B$74,Z101&gt;0.74),Datos!$B$72,IF(AND(K101=Datos!$B$74,Z101&lt;0.75,Z101&gt;0.49),Datos!$B$73,IF(AND(K101=Datos!$B$75,Z101&gt;0.74),Datos!$B$73,IF(AND(K101=Datos!$B$75,Z101&lt;0.75,Z101&gt;0.49),Datos!$B$74,IF(AND(K101=Datos!$B$76,Z101&gt;0.74),Datos!$B$74,IF(AND(K101=Datos!$B$76,Z101&lt;0.75,Z101&gt;0.49),Datos!$B$75,K101))))))))),K101)))</f>
        <v>-</v>
      </c>
      <c r="AB101" s="214" t="str">
        <f>IF(AND(Y101=Datos!$B$186,AA101=Datos!$B$193),Datos!$D$186,IF(AND(Y101=Datos!$B$186,AA101=Datos!$B$194),Datos!$E$186,IF(AND(Y101=Datos!$B$186,AA101=Datos!$B$195),Datos!$F$186,IF(AND(Y101=Datos!$B$186,AA101=Datos!$B$196),Datos!$G$186,IF(AND(Y101=Datos!$B$186,AA101=Datos!$B$197),Datos!$H$186,IF(AND(Y101=Datos!$B$187,AA101=Datos!$B$193),Datos!$D$187,IF(AND(Y101=Datos!$B$187,AA101=Datos!$B$194),Datos!$E$187,IF(AND(Y101=Datos!$B$187,AA101=Datos!$B$195),Datos!$F$187,IF(AND(Y101=Datos!$B$187,AA101=Datos!$B$196),Datos!$G$187,IF(AND(Y101=Datos!$B$187,AA101=Datos!$B$197),Datos!$H$187,IF(AND(Y101=Datos!$B$188,AA101=Datos!$B$193),Datos!$D$188,IF(AND(Y101=Datos!$B$188,AA101=Datos!$B$194),Datos!$E$188,IF(AND(Y101=Datos!$B$188,AA101=Datos!$B$195),Datos!$F$188,IF(AND(Y101=Datos!$B$188,AA101=Datos!$B$196),Datos!$G$188,IF(AND(Y101=Datos!$B$188,AA101=Datos!$B$197),Datos!$H$188,IF(AND(Y101=Datos!$B$189,AA101=Datos!$B$193),Datos!$D$189,IF(AND(Y101=Datos!$B$189,AA101=Datos!$B$194),Datos!$E$189,IF(AND(Y101=Datos!$B$189,AA101=Datos!$B$195),Datos!$F$189,IF(AND(Y101=Datos!$B$189,AA101=Datos!$B$196),Datos!$G$189,IF(AND(Y101=Datos!$B$189,AA101=Datos!$B$197),Datos!$H$189,IF(AND(Y101=Datos!$B$190,AA101=Datos!$B$193),Datos!$D$190,IF(AND(Y101=Datos!$B$190,AA101=Datos!$B$194),Datos!$E$190,IF(AND(Y101=Datos!$B$190,AA101=Datos!$B$195),Datos!$F$190,IF(AND(Y101=Datos!$B$190,AA101=Datos!$B$196),Datos!$G$190,IF(AND(Y101=Datos!$B$190,AA101=Datos!$B$197),Datos!$H$190,"-")))))))))))))))))))))))))</f>
        <v>-</v>
      </c>
      <c r="AC101" s="103"/>
    </row>
    <row r="102" spans="2:29" s="66" customFormat="1" ht="30" customHeight="1" x14ac:dyDescent="0.25">
      <c r="B102" s="164"/>
      <c r="C102" s="165"/>
      <c r="D102" s="212"/>
      <c r="E102" s="227"/>
      <c r="F102" s="165"/>
      <c r="G102" s="230"/>
      <c r="H102" s="99"/>
      <c r="I102" s="100"/>
      <c r="J102" s="218"/>
      <c r="K102" s="218"/>
      <c r="L102" s="215"/>
      <c r="M102" s="100"/>
      <c r="N102" s="99"/>
      <c r="O102" s="99"/>
      <c r="P102" s="99"/>
      <c r="Q102" s="99"/>
      <c r="R102" s="100"/>
      <c r="S102" s="99"/>
      <c r="T102" s="99"/>
      <c r="U102" s="99"/>
      <c r="V102" s="99"/>
      <c r="W102" s="96">
        <f>((IF(S102=Datos!$B$83,0,IF(S102=Datos!$B$84,5,IF(S102=Datos!$B$85,10,IF(S102=Datos!$B$86,15,IF(S102=Datos!$B$87,20,IF(S102=Datos!$B$88,25,0)))))))/100)+((IF(T102=Datos!$B$83,0,IF(T102=Datos!$B$84,5,IF(T102=Datos!$B$85,10,IF(T102=Datos!$B$86,15,IF(T102=Datos!$B$87,20,IF(T102=Datos!$B$88,25,0)))))))/100)+((IF(U102=Datos!$B$83,0,IF(U102=Datos!$B$84,5,IF(U102=Datos!$B$85,10,IF(U102=Datos!$B$86,15,IF(U102=Datos!$B$87,20,IF(U102=Datos!$B$88,25,0)))))))/100)+((IF(V102=Datos!$B$83,0,IF(V102=Datos!$B$84,5,IF(V102=Datos!$B$85,10,IF(V102=Datos!$B$86,15,IF(V102=Datos!$B$87,20,IF(V102=Datos!$B$88,25,0)))))))/100)</f>
        <v>0</v>
      </c>
      <c r="X102" s="221"/>
      <c r="Y102" s="212"/>
      <c r="Z102" s="224"/>
      <c r="AA102" s="212"/>
      <c r="AB102" s="215"/>
      <c r="AC102" s="104"/>
    </row>
    <row r="103" spans="2:29" s="66" customFormat="1" ht="30" customHeight="1" x14ac:dyDescent="0.25">
      <c r="B103" s="164"/>
      <c r="C103" s="165"/>
      <c r="D103" s="212"/>
      <c r="E103" s="227"/>
      <c r="F103" s="165"/>
      <c r="G103" s="230"/>
      <c r="H103" s="99"/>
      <c r="I103" s="100"/>
      <c r="J103" s="218"/>
      <c r="K103" s="218"/>
      <c r="L103" s="215"/>
      <c r="M103" s="100"/>
      <c r="N103" s="99"/>
      <c r="O103" s="99"/>
      <c r="P103" s="99"/>
      <c r="Q103" s="99"/>
      <c r="R103" s="100"/>
      <c r="S103" s="99"/>
      <c r="T103" s="99"/>
      <c r="U103" s="99"/>
      <c r="V103" s="99"/>
      <c r="W103" s="96">
        <f>((IF(S103=Datos!$B$83,0,IF(S103=Datos!$B$84,5,IF(S103=Datos!$B$85,10,IF(S103=Datos!$B$86,15,IF(S103=Datos!$B$87,20,IF(S103=Datos!$B$88,25,0)))))))/100)+((IF(T103=Datos!$B$83,0,IF(T103=Datos!$B$84,5,IF(T103=Datos!$B$85,10,IF(T103=Datos!$B$86,15,IF(T103=Datos!$B$87,20,IF(T103=Datos!$B$88,25,0)))))))/100)+((IF(U103=Datos!$B$83,0,IF(U103=Datos!$B$84,5,IF(U103=Datos!$B$85,10,IF(U103=Datos!$B$86,15,IF(U103=Datos!$B$87,20,IF(U103=Datos!$B$88,25,0)))))))/100)+((IF(V103=Datos!$B$83,0,IF(V103=Datos!$B$84,5,IF(V103=Datos!$B$85,10,IF(V103=Datos!$B$86,15,IF(V103=Datos!$B$87,20,IF(V103=Datos!$B$88,25,0)))))))/100)</f>
        <v>0</v>
      </c>
      <c r="X103" s="221"/>
      <c r="Y103" s="212"/>
      <c r="Z103" s="224"/>
      <c r="AA103" s="212"/>
      <c r="AB103" s="215"/>
      <c r="AC103" s="104"/>
    </row>
    <row r="104" spans="2:29" s="66" customFormat="1" ht="30" customHeight="1" x14ac:dyDescent="0.25">
      <c r="B104" s="164"/>
      <c r="C104" s="165"/>
      <c r="D104" s="212"/>
      <c r="E104" s="227"/>
      <c r="F104" s="165"/>
      <c r="G104" s="230"/>
      <c r="H104" s="99"/>
      <c r="I104" s="100"/>
      <c r="J104" s="218"/>
      <c r="K104" s="218"/>
      <c r="L104" s="215"/>
      <c r="M104" s="100"/>
      <c r="N104" s="99"/>
      <c r="O104" s="99"/>
      <c r="P104" s="99"/>
      <c r="Q104" s="99"/>
      <c r="R104" s="100"/>
      <c r="S104" s="99"/>
      <c r="T104" s="99"/>
      <c r="U104" s="99"/>
      <c r="V104" s="99"/>
      <c r="W104" s="96">
        <f>((IF(S104=Datos!$B$83,0,IF(S104=Datos!$B$84,5,IF(S104=Datos!$B$85,10,IF(S104=Datos!$B$86,15,IF(S104=Datos!$B$87,20,IF(S104=Datos!$B$88,25,0)))))))/100)+((IF(T104=Datos!$B$83,0,IF(T104=Datos!$B$84,5,IF(T104=Datos!$B$85,10,IF(T104=Datos!$B$86,15,IF(T104=Datos!$B$87,20,IF(T104=Datos!$B$88,25,0)))))))/100)+((IF(U104=Datos!$B$83,0,IF(U104=Datos!$B$84,5,IF(U104=Datos!$B$85,10,IF(U104=Datos!$B$86,15,IF(U104=Datos!$B$87,20,IF(U104=Datos!$B$88,25,0)))))))/100)+((IF(V104=Datos!$B$83,0,IF(V104=Datos!$B$84,5,IF(V104=Datos!$B$85,10,IF(V104=Datos!$B$86,15,IF(V104=Datos!$B$87,20,IF(V104=Datos!$B$88,25,0)))))))/100)</f>
        <v>0</v>
      </c>
      <c r="X104" s="221"/>
      <c r="Y104" s="212"/>
      <c r="Z104" s="224"/>
      <c r="AA104" s="212"/>
      <c r="AB104" s="215"/>
      <c r="AC104" s="104"/>
    </row>
    <row r="105" spans="2:29" s="66" customFormat="1" ht="30" customHeight="1" x14ac:dyDescent="0.25">
      <c r="B105" s="164"/>
      <c r="C105" s="165"/>
      <c r="D105" s="212"/>
      <c r="E105" s="227"/>
      <c r="F105" s="165"/>
      <c r="G105" s="230"/>
      <c r="H105" s="99"/>
      <c r="I105" s="100"/>
      <c r="J105" s="218"/>
      <c r="K105" s="218"/>
      <c r="L105" s="215"/>
      <c r="M105" s="100"/>
      <c r="N105" s="99"/>
      <c r="O105" s="99"/>
      <c r="P105" s="99"/>
      <c r="Q105" s="99"/>
      <c r="R105" s="100"/>
      <c r="S105" s="99"/>
      <c r="T105" s="99"/>
      <c r="U105" s="99"/>
      <c r="V105" s="99"/>
      <c r="W105" s="96">
        <f>((IF(S105=Datos!$B$83,0,IF(S105=Datos!$B$84,5,IF(S105=Datos!$B$85,10,IF(S105=Datos!$B$86,15,IF(S105=Datos!$B$87,20,IF(S105=Datos!$B$88,25,0)))))))/100)+((IF(T105=Datos!$B$83,0,IF(T105=Datos!$B$84,5,IF(T105=Datos!$B$85,10,IF(T105=Datos!$B$86,15,IF(T105=Datos!$B$87,20,IF(T105=Datos!$B$88,25,0)))))))/100)+((IF(U105=Datos!$B$83,0,IF(U105=Datos!$B$84,5,IF(U105=Datos!$B$85,10,IF(U105=Datos!$B$86,15,IF(U105=Datos!$B$87,20,IF(U105=Datos!$B$88,25,0)))))))/100)+((IF(V105=Datos!$B$83,0,IF(V105=Datos!$B$84,5,IF(V105=Datos!$B$85,10,IF(V105=Datos!$B$86,15,IF(V105=Datos!$B$87,20,IF(V105=Datos!$B$88,25,0)))))))/100)</f>
        <v>0</v>
      </c>
      <c r="X105" s="221"/>
      <c r="Y105" s="212"/>
      <c r="Z105" s="224"/>
      <c r="AA105" s="212"/>
      <c r="AB105" s="215"/>
      <c r="AC105" s="104"/>
    </row>
    <row r="106" spans="2:29" s="66" customFormat="1" ht="30" customHeight="1" thickBot="1" x14ac:dyDescent="0.3">
      <c r="B106" s="166"/>
      <c r="C106" s="167"/>
      <c r="D106" s="213"/>
      <c r="E106" s="228"/>
      <c r="F106" s="167"/>
      <c r="G106" s="231"/>
      <c r="H106" s="101"/>
      <c r="I106" s="102"/>
      <c r="J106" s="219"/>
      <c r="K106" s="219"/>
      <c r="L106" s="216"/>
      <c r="M106" s="102"/>
      <c r="N106" s="101"/>
      <c r="O106" s="101"/>
      <c r="P106" s="101"/>
      <c r="Q106" s="101"/>
      <c r="R106" s="102"/>
      <c r="S106" s="101"/>
      <c r="T106" s="101"/>
      <c r="U106" s="101"/>
      <c r="V106" s="101"/>
      <c r="W106" s="97">
        <f>((IF(S106=Datos!$B$83,0,IF(S106=Datos!$B$84,5,IF(S106=Datos!$B$85,10,IF(S106=Datos!$B$86,15,IF(S106=Datos!$B$87,20,IF(S106=Datos!$B$88,25,0)))))))/100)+((IF(T106=Datos!$B$83,0,IF(T106=Datos!$B$84,5,IF(T106=Datos!$B$85,10,IF(T106=Datos!$B$86,15,IF(T106=Datos!$B$87,20,IF(T106=Datos!$B$88,25,0)))))))/100)+((IF(U106=Datos!$B$83,0,IF(U106=Datos!$B$84,5,IF(U106=Datos!$B$85,10,IF(U106=Datos!$B$86,15,IF(U106=Datos!$B$87,20,IF(U106=Datos!$B$88,25,0)))))))/100)+((IF(V106=Datos!$B$83,0,IF(V106=Datos!$B$84,5,IF(V106=Datos!$B$85,10,IF(V106=Datos!$B$86,15,IF(V106=Datos!$B$87,20,IF(V106=Datos!$B$88,25,0)))))))/100)</f>
        <v>0</v>
      </c>
      <c r="X106" s="222"/>
      <c r="Y106" s="213"/>
      <c r="Z106" s="225"/>
      <c r="AA106" s="213"/>
      <c r="AB106" s="216"/>
      <c r="AC106" s="105"/>
    </row>
    <row r="107" spans="2:29" s="66" customFormat="1" ht="30" customHeight="1" x14ac:dyDescent="0.25">
      <c r="B107" s="162"/>
      <c r="C107" s="163"/>
      <c r="D107" s="211" t="str">
        <f>IF(B107="","-",VLOOKUP(B107,Datos!$B$3:$C$25,2,FALSE))</f>
        <v>-</v>
      </c>
      <c r="E107" s="226"/>
      <c r="F107" s="163"/>
      <c r="G107" s="229"/>
      <c r="H107" s="81"/>
      <c r="I107" s="79"/>
      <c r="J107" s="217"/>
      <c r="K107" s="217"/>
      <c r="L107" s="214" t="str">
        <f>IF(AND(J107=Datos!$B$186,K107=Datos!$B$193),Datos!$D$186,IF(AND(J107=Datos!$B$186,K107=Datos!$B$194),Datos!$E$186,IF(AND(J107=Datos!$B$186,K107=Datos!$B$195),Datos!$F$186,IF(AND(J107=Datos!$B$186,K107=Datos!$B$196),Datos!$G$186,IF(AND(J107=Datos!$B$186,K107=Datos!$B$197),Datos!$H$186,IF(AND(J107=Datos!$B$187,K107=Datos!$B$193),Datos!$D$187,IF(AND(J107=Datos!$B$187,K107=Datos!$B$194),Datos!$E$187,IF(AND(J107=Datos!$B$187,K107=Datos!$B$195),Datos!$F$187,IF(AND(J107=Datos!$B$187,K107=Datos!$B$196),Datos!$G$187,IF(AND(J107=Datos!$B$187,K107=Datos!$B$197),Datos!$H$187,IF(AND(J107=Datos!$B$188,K107=Datos!$B$193),Datos!$D$188,IF(AND(J107=Datos!$B$188,K107=Datos!$B$194),Datos!$E$188,IF(AND(J107=Datos!$B$188,K107=Datos!$B$195),Datos!$F$188,IF(AND(J107=Datos!$B$188,K107=Datos!$B$196),Datos!$G$188,IF(AND(J107=Datos!$B$188,K107=Datos!$B$197),Datos!$H$188,IF(AND(J107=Datos!$B$189,K107=Datos!$B$193),Datos!$D$189,IF(AND(J107=Datos!$B$189,K107=Datos!$B$194),Datos!$E$189,IF(AND(J107=Datos!$B$189,K107=Datos!$B$195),Datos!$F$189,IF(AND(J107=Datos!$B$189,K107=Datos!$B$196),Datos!$G$189,IF(AND(J107=Datos!$B$189,K107=Datos!$B$197),Datos!$H$189,IF(AND(J107=Datos!$B$190,K107=Datos!$B$193),Datos!$D$190,IF(AND(J107=Datos!$B$190,K107=Datos!$B$194),Datos!$E$190,IF(AND(J107=Datos!$B$190,K107=Datos!$B$195),Datos!$F$190,IF(AND(J107=Datos!$B$190,K107=Datos!$B$196),Datos!$G$190,IF(AND(J107=Datos!$B$190,K107=Datos!$B$197),Datos!$H$190,"-")))))))))))))))))))))))))</f>
        <v>-</v>
      </c>
      <c r="M107" s="79"/>
      <c r="N107" s="81"/>
      <c r="O107" s="81"/>
      <c r="P107" s="81"/>
      <c r="Q107" s="81"/>
      <c r="R107" s="79"/>
      <c r="S107" s="81"/>
      <c r="T107" s="81"/>
      <c r="U107" s="81"/>
      <c r="V107" s="81"/>
      <c r="W107" s="80">
        <f>((IF(S107=Datos!$B$83,0,IF(S107=Datos!$B$84,5,IF(S107=Datos!$B$85,10,IF(S107=Datos!$B$86,15,IF(S107=Datos!$B$87,20,IF(S107=Datos!$B$88,25,0)))))))/100)+((IF(T107=Datos!$B$83,0,IF(T107=Datos!$B$84,5,IF(T107=Datos!$B$85,10,IF(T107=Datos!$B$86,15,IF(T107=Datos!$B$87,20,IF(T107=Datos!$B$88,25,0)))))))/100)+((IF(U107=Datos!$B$83,0,IF(U107=Datos!$B$84,5,IF(U107=Datos!$B$85,10,IF(U107=Datos!$B$86,15,IF(U107=Datos!$B$87,20,IF(U107=Datos!$B$88,25,0)))))))/100)+((IF(V107=Datos!$B$83,0,IF(V107=Datos!$B$84,5,IF(V107=Datos!$B$85,10,IF(V107=Datos!$B$86,15,IF(V107=Datos!$B$87,20,IF(V107=Datos!$B$88,25,0)))))))/100)</f>
        <v>0</v>
      </c>
      <c r="X107" s="220">
        <f>IF(ISERROR((IF(R107=Datos!$B$80,W107,0)+IF(R108=Datos!$B$80,W108,0)+IF(R109=Datos!$B$80,W109,0)+IF(R110=Datos!$B$80,W110,0)+IF(R111=Datos!$B$80,W111,0)+IF(R112=Datos!$B$80,W112,0))/(IF(R107=Datos!$B$80,1,0)+IF(R108=Datos!$B$80,1,0)+IF(R109=Datos!$B$80,1,0)+IF(R110=Datos!$B$80,1,0)+IF(R111=Datos!$B$80,1,0)+IF(R112=Datos!$B$80,1,0))),0,(IF(R107=Datos!$B$80,W107,0)+IF(R108=Datos!$B$80,W108,0)+IF(R109=Datos!$B$80,W109,0)+IF(R110=Datos!$B$80,W110,0)+IF(R111=Datos!$B$80,W111,0)+IF(R112=Datos!$B$80,W112,0))/(IF(R107=Datos!$B$80,1,0)+IF(R108=Datos!$B$80,1,0)+IF(R109=Datos!$B$80,1,0)+IF(R110=Datos!$B$80,1,0)+IF(R111=Datos!$B$80,1,0)+IF(R112=Datos!$B$80,1,0)))</f>
        <v>0</v>
      </c>
      <c r="Y107" s="211" t="str">
        <f>IF(J107="","-",(IF(X107&gt;0,(IF(J107=Datos!$B$65,Datos!$B$65,IF(AND(J107=Datos!$B$66,X107&gt;0.49),Datos!$B$65,IF(AND(J107=Datos!$B$67,X107&gt;0.74),Datos!$B$65,IF(AND(J107=Datos!$B$67,X107&lt;0.75,X107&gt;0.49),Datos!$B$66,IF(AND(J107=Datos!$B$68,X107&gt;0.74),Datos!$B$66,IF(AND(J107=Datos!$B$68,X107&lt;0.75,X107&gt;0.49),Datos!$B$67,IF(AND(J107=Datos!$B$69,X107&gt;0.74),Datos!$B$67,IF(AND(J107=Datos!$B$69,X107&lt;0.75,X107&gt;0.49),Datos!$B$68,J107))))))))),J107)))</f>
        <v>-</v>
      </c>
      <c r="Z107" s="223">
        <f>IF(ISERROR((IF(R107=Datos!$B$79,W107,0)+IF(R108=Datos!$B$79,W108,0)+IF(R109=Datos!$B$79,W109,0)+IF(R110=Datos!$B$79,W110,0)+IF(R111=Datos!$B$79,W111,0)+IF(R112=Datos!$B$79,W112,0))/(IF(R107=Datos!$B$79,1,0)+IF(R108=Datos!$B$79,1,0)+IF(R109=Datos!$B$79,1,0)+IF(R110=Datos!$B$79,1,0)+IF(R111=Datos!$B$79,1,0)+IF(R112=Datos!$B$79,1,0))),0,(IF(R107=Datos!$B$79,W107,0)+IF(R108=Datos!$B$79,W108,0)+IF(R109=Datos!$B$79,W109,0)+IF(R110=Datos!$B$79,W110,0)+IF(R111=Datos!$B$79,W111,0)+IF(R112=Datos!$B$79,W112,0))/(IF(R107=Datos!$B$79,1,0)+IF(R108=Datos!$B$79,1,0)+IF(R109=Datos!$B$79,1,0)+IF(R110=Datos!$B$79,1,0)+IF(R111=Datos!$B$79,1,0)+IF(R112=Datos!$B$79,1,0)))</f>
        <v>0</v>
      </c>
      <c r="AA107" s="211" t="str">
        <f>IF(K107="","-",(IF(Z107&gt;0,(IF(K107=Datos!$B$72,Datos!$B$72,IF(AND(K107=Datos!$B$73,Z107&gt;0.49),Datos!$B$72,IF(AND(K107=Datos!$B$74,Z107&gt;0.74),Datos!$B$72,IF(AND(K107=Datos!$B$74,Z107&lt;0.75,Z107&gt;0.49),Datos!$B$73,IF(AND(K107=Datos!$B$75,Z107&gt;0.74),Datos!$B$73,IF(AND(K107=Datos!$B$75,Z107&lt;0.75,Z107&gt;0.49),Datos!$B$74,IF(AND(K107=Datos!$B$76,Z107&gt;0.74),Datos!$B$74,IF(AND(K107=Datos!$B$76,Z107&lt;0.75,Z107&gt;0.49),Datos!$B$75,K107))))))))),K107)))</f>
        <v>-</v>
      </c>
      <c r="AB107" s="214" t="str">
        <f>IF(AND(Y107=Datos!$B$186,AA107=Datos!$B$193),Datos!$D$186,IF(AND(Y107=Datos!$B$186,AA107=Datos!$B$194),Datos!$E$186,IF(AND(Y107=Datos!$B$186,AA107=Datos!$B$195),Datos!$F$186,IF(AND(Y107=Datos!$B$186,AA107=Datos!$B$196),Datos!$G$186,IF(AND(Y107=Datos!$B$186,AA107=Datos!$B$197),Datos!$H$186,IF(AND(Y107=Datos!$B$187,AA107=Datos!$B$193),Datos!$D$187,IF(AND(Y107=Datos!$B$187,AA107=Datos!$B$194),Datos!$E$187,IF(AND(Y107=Datos!$B$187,AA107=Datos!$B$195),Datos!$F$187,IF(AND(Y107=Datos!$B$187,AA107=Datos!$B$196),Datos!$G$187,IF(AND(Y107=Datos!$B$187,AA107=Datos!$B$197),Datos!$H$187,IF(AND(Y107=Datos!$B$188,AA107=Datos!$B$193),Datos!$D$188,IF(AND(Y107=Datos!$B$188,AA107=Datos!$B$194),Datos!$E$188,IF(AND(Y107=Datos!$B$188,AA107=Datos!$B$195),Datos!$F$188,IF(AND(Y107=Datos!$B$188,AA107=Datos!$B$196),Datos!$G$188,IF(AND(Y107=Datos!$B$188,AA107=Datos!$B$197),Datos!$H$188,IF(AND(Y107=Datos!$B$189,AA107=Datos!$B$193),Datos!$D$189,IF(AND(Y107=Datos!$B$189,AA107=Datos!$B$194),Datos!$E$189,IF(AND(Y107=Datos!$B$189,AA107=Datos!$B$195),Datos!$F$189,IF(AND(Y107=Datos!$B$189,AA107=Datos!$B$196),Datos!$G$189,IF(AND(Y107=Datos!$B$189,AA107=Datos!$B$197),Datos!$H$189,IF(AND(Y107=Datos!$B$190,AA107=Datos!$B$193),Datos!$D$190,IF(AND(Y107=Datos!$B$190,AA107=Datos!$B$194),Datos!$E$190,IF(AND(Y107=Datos!$B$190,AA107=Datos!$B$195),Datos!$F$190,IF(AND(Y107=Datos!$B$190,AA107=Datos!$B$196),Datos!$G$190,IF(AND(Y107=Datos!$B$190,AA107=Datos!$B$197),Datos!$H$190,"-")))))))))))))))))))))))))</f>
        <v>-</v>
      </c>
      <c r="AC107" s="103"/>
    </row>
    <row r="108" spans="2:29" s="66" customFormat="1" ht="30" customHeight="1" x14ac:dyDescent="0.25">
      <c r="B108" s="164"/>
      <c r="C108" s="165"/>
      <c r="D108" s="212"/>
      <c r="E108" s="227"/>
      <c r="F108" s="165"/>
      <c r="G108" s="230"/>
      <c r="H108" s="99"/>
      <c r="I108" s="100"/>
      <c r="J108" s="218"/>
      <c r="K108" s="218"/>
      <c r="L108" s="215"/>
      <c r="M108" s="100"/>
      <c r="N108" s="99"/>
      <c r="O108" s="99"/>
      <c r="P108" s="99"/>
      <c r="Q108" s="99"/>
      <c r="R108" s="100"/>
      <c r="S108" s="99"/>
      <c r="T108" s="99"/>
      <c r="U108" s="99"/>
      <c r="V108" s="99"/>
      <c r="W108" s="96">
        <f>((IF(S108=Datos!$B$83,0,IF(S108=Datos!$B$84,5,IF(S108=Datos!$B$85,10,IF(S108=Datos!$B$86,15,IF(S108=Datos!$B$87,20,IF(S108=Datos!$B$88,25,0)))))))/100)+((IF(T108=Datos!$B$83,0,IF(T108=Datos!$B$84,5,IF(T108=Datos!$B$85,10,IF(T108=Datos!$B$86,15,IF(T108=Datos!$B$87,20,IF(T108=Datos!$B$88,25,0)))))))/100)+((IF(U108=Datos!$B$83,0,IF(U108=Datos!$B$84,5,IF(U108=Datos!$B$85,10,IF(U108=Datos!$B$86,15,IF(U108=Datos!$B$87,20,IF(U108=Datos!$B$88,25,0)))))))/100)+((IF(V108=Datos!$B$83,0,IF(V108=Datos!$B$84,5,IF(V108=Datos!$B$85,10,IF(V108=Datos!$B$86,15,IF(V108=Datos!$B$87,20,IF(V108=Datos!$B$88,25,0)))))))/100)</f>
        <v>0</v>
      </c>
      <c r="X108" s="221"/>
      <c r="Y108" s="212"/>
      <c r="Z108" s="224"/>
      <c r="AA108" s="212"/>
      <c r="AB108" s="215"/>
      <c r="AC108" s="104"/>
    </row>
    <row r="109" spans="2:29" s="66" customFormat="1" ht="30" customHeight="1" x14ac:dyDescent="0.25">
      <c r="B109" s="164"/>
      <c r="C109" s="165"/>
      <c r="D109" s="212"/>
      <c r="E109" s="227"/>
      <c r="F109" s="165"/>
      <c r="G109" s="230"/>
      <c r="H109" s="99"/>
      <c r="I109" s="100"/>
      <c r="J109" s="218"/>
      <c r="K109" s="218"/>
      <c r="L109" s="215"/>
      <c r="M109" s="100"/>
      <c r="N109" s="99"/>
      <c r="O109" s="99"/>
      <c r="P109" s="99"/>
      <c r="Q109" s="99"/>
      <c r="R109" s="100"/>
      <c r="S109" s="99"/>
      <c r="T109" s="99"/>
      <c r="U109" s="99"/>
      <c r="V109" s="99"/>
      <c r="W109" s="96">
        <f>((IF(S109=Datos!$B$83,0,IF(S109=Datos!$B$84,5,IF(S109=Datos!$B$85,10,IF(S109=Datos!$B$86,15,IF(S109=Datos!$B$87,20,IF(S109=Datos!$B$88,25,0)))))))/100)+((IF(T109=Datos!$B$83,0,IF(T109=Datos!$B$84,5,IF(T109=Datos!$B$85,10,IF(T109=Datos!$B$86,15,IF(T109=Datos!$B$87,20,IF(T109=Datos!$B$88,25,0)))))))/100)+((IF(U109=Datos!$B$83,0,IF(U109=Datos!$B$84,5,IF(U109=Datos!$B$85,10,IF(U109=Datos!$B$86,15,IF(U109=Datos!$B$87,20,IF(U109=Datos!$B$88,25,0)))))))/100)+((IF(V109=Datos!$B$83,0,IF(V109=Datos!$B$84,5,IF(V109=Datos!$B$85,10,IF(V109=Datos!$B$86,15,IF(V109=Datos!$B$87,20,IF(V109=Datos!$B$88,25,0)))))))/100)</f>
        <v>0</v>
      </c>
      <c r="X109" s="221"/>
      <c r="Y109" s="212"/>
      <c r="Z109" s="224"/>
      <c r="AA109" s="212"/>
      <c r="AB109" s="215"/>
      <c r="AC109" s="104"/>
    </row>
    <row r="110" spans="2:29" s="66" customFormat="1" ht="30" customHeight="1" x14ac:dyDescent="0.25">
      <c r="B110" s="164"/>
      <c r="C110" s="165"/>
      <c r="D110" s="212"/>
      <c r="E110" s="227"/>
      <c r="F110" s="165"/>
      <c r="G110" s="230"/>
      <c r="H110" s="99"/>
      <c r="I110" s="100"/>
      <c r="J110" s="218"/>
      <c r="K110" s="218"/>
      <c r="L110" s="215"/>
      <c r="M110" s="100"/>
      <c r="N110" s="99"/>
      <c r="O110" s="99"/>
      <c r="P110" s="99"/>
      <c r="Q110" s="99"/>
      <c r="R110" s="100"/>
      <c r="S110" s="99"/>
      <c r="T110" s="99"/>
      <c r="U110" s="99"/>
      <c r="V110" s="99"/>
      <c r="W110" s="96">
        <f>((IF(S110=Datos!$B$83,0,IF(S110=Datos!$B$84,5,IF(S110=Datos!$B$85,10,IF(S110=Datos!$B$86,15,IF(S110=Datos!$B$87,20,IF(S110=Datos!$B$88,25,0)))))))/100)+((IF(T110=Datos!$B$83,0,IF(T110=Datos!$B$84,5,IF(T110=Datos!$B$85,10,IF(T110=Datos!$B$86,15,IF(T110=Datos!$B$87,20,IF(T110=Datos!$B$88,25,0)))))))/100)+((IF(U110=Datos!$B$83,0,IF(U110=Datos!$B$84,5,IF(U110=Datos!$B$85,10,IF(U110=Datos!$B$86,15,IF(U110=Datos!$B$87,20,IF(U110=Datos!$B$88,25,0)))))))/100)+((IF(V110=Datos!$B$83,0,IF(V110=Datos!$B$84,5,IF(V110=Datos!$B$85,10,IF(V110=Datos!$B$86,15,IF(V110=Datos!$B$87,20,IF(V110=Datos!$B$88,25,0)))))))/100)</f>
        <v>0</v>
      </c>
      <c r="X110" s="221"/>
      <c r="Y110" s="212"/>
      <c r="Z110" s="224"/>
      <c r="AA110" s="212"/>
      <c r="AB110" s="215"/>
      <c r="AC110" s="104"/>
    </row>
    <row r="111" spans="2:29" s="66" customFormat="1" ht="30" customHeight="1" x14ac:dyDescent="0.25">
      <c r="B111" s="164"/>
      <c r="C111" s="165"/>
      <c r="D111" s="212"/>
      <c r="E111" s="227"/>
      <c r="F111" s="165"/>
      <c r="G111" s="230"/>
      <c r="H111" s="99"/>
      <c r="I111" s="100"/>
      <c r="J111" s="218"/>
      <c r="K111" s="218"/>
      <c r="L111" s="215"/>
      <c r="M111" s="100"/>
      <c r="N111" s="99"/>
      <c r="O111" s="99"/>
      <c r="P111" s="99"/>
      <c r="Q111" s="99"/>
      <c r="R111" s="100"/>
      <c r="S111" s="99"/>
      <c r="T111" s="99"/>
      <c r="U111" s="99"/>
      <c r="V111" s="99"/>
      <c r="W111" s="96">
        <f>((IF(S111=Datos!$B$83,0,IF(S111=Datos!$B$84,5,IF(S111=Datos!$B$85,10,IF(S111=Datos!$B$86,15,IF(S111=Datos!$B$87,20,IF(S111=Datos!$B$88,25,0)))))))/100)+((IF(T111=Datos!$B$83,0,IF(T111=Datos!$B$84,5,IF(T111=Datos!$B$85,10,IF(T111=Datos!$B$86,15,IF(T111=Datos!$B$87,20,IF(T111=Datos!$B$88,25,0)))))))/100)+((IF(U111=Datos!$B$83,0,IF(U111=Datos!$B$84,5,IF(U111=Datos!$B$85,10,IF(U111=Datos!$B$86,15,IF(U111=Datos!$B$87,20,IF(U111=Datos!$B$88,25,0)))))))/100)+((IF(V111=Datos!$B$83,0,IF(V111=Datos!$B$84,5,IF(V111=Datos!$B$85,10,IF(V111=Datos!$B$86,15,IF(V111=Datos!$B$87,20,IF(V111=Datos!$B$88,25,0)))))))/100)</f>
        <v>0</v>
      </c>
      <c r="X111" s="221"/>
      <c r="Y111" s="212"/>
      <c r="Z111" s="224"/>
      <c r="AA111" s="212"/>
      <c r="AB111" s="215"/>
      <c r="AC111" s="104"/>
    </row>
    <row r="112" spans="2:29" s="66" customFormat="1" ht="30" customHeight="1" thickBot="1" x14ac:dyDescent="0.3">
      <c r="B112" s="166"/>
      <c r="C112" s="167"/>
      <c r="D112" s="213"/>
      <c r="E112" s="228"/>
      <c r="F112" s="167"/>
      <c r="G112" s="231"/>
      <c r="H112" s="101"/>
      <c r="I112" s="102"/>
      <c r="J112" s="219"/>
      <c r="K112" s="219"/>
      <c r="L112" s="216"/>
      <c r="M112" s="102"/>
      <c r="N112" s="101"/>
      <c r="O112" s="101"/>
      <c r="P112" s="101"/>
      <c r="Q112" s="101"/>
      <c r="R112" s="102"/>
      <c r="S112" s="101"/>
      <c r="T112" s="101"/>
      <c r="U112" s="101"/>
      <c r="V112" s="101"/>
      <c r="W112" s="97">
        <f>((IF(S112=Datos!$B$83,0,IF(S112=Datos!$B$84,5,IF(S112=Datos!$B$85,10,IF(S112=Datos!$B$86,15,IF(S112=Datos!$B$87,20,IF(S112=Datos!$B$88,25,0)))))))/100)+((IF(T112=Datos!$B$83,0,IF(T112=Datos!$B$84,5,IF(T112=Datos!$B$85,10,IF(T112=Datos!$B$86,15,IF(T112=Datos!$B$87,20,IF(T112=Datos!$B$88,25,0)))))))/100)+((IF(U112=Datos!$B$83,0,IF(U112=Datos!$B$84,5,IF(U112=Datos!$B$85,10,IF(U112=Datos!$B$86,15,IF(U112=Datos!$B$87,20,IF(U112=Datos!$B$88,25,0)))))))/100)+((IF(V112=Datos!$B$83,0,IF(V112=Datos!$B$84,5,IF(V112=Datos!$B$85,10,IF(V112=Datos!$B$86,15,IF(V112=Datos!$B$87,20,IF(V112=Datos!$B$88,25,0)))))))/100)</f>
        <v>0</v>
      </c>
      <c r="X112" s="222"/>
      <c r="Y112" s="213"/>
      <c r="Z112" s="225"/>
      <c r="AA112" s="213"/>
      <c r="AB112" s="216"/>
      <c r="AC112" s="105"/>
    </row>
    <row r="113" spans="2:29" s="66" customFormat="1" ht="30" customHeight="1" x14ac:dyDescent="0.25">
      <c r="B113" s="162"/>
      <c r="C113" s="163"/>
      <c r="D113" s="211" t="str">
        <f>IF(B113="","-",VLOOKUP(B113,Datos!$B$3:$C$25,2,FALSE))</f>
        <v>-</v>
      </c>
      <c r="E113" s="226"/>
      <c r="F113" s="163"/>
      <c r="G113" s="229"/>
      <c r="H113" s="81"/>
      <c r="I113" s="79"/>
      <c r="J113" s="217"/>
      <c r="K113" s="217"/>
      <c r="L113" s="214" t="str">
        <f>IF(AND(J113=Datos!$B$186,K113=Datos!$B$193),Datos!$D$186,IF(AND(J113=Datos!$B$186,K113=Datos!$B$194),Datos!$E$186,IF(AND(J113=Datos!$B$186,K113=Datos!$B$195),Datos!$F$186,IF(AND(J113=Datos!$B$186,K113=Datos!$B$196),Datos!$G$186,IF(AND(J113=Datos!$B$186,K113=Datos!$B$197),Datos!$H$186,IF(AND(J113=Datos!$B$187,K113=Datos!$B$193),Datos!$D$187,IF(AND(J113=Datos!$B$187,K113=Datos!$B$194),Datos!$E$187,IF(AND(J113=Datos!$B$187,K113=Datos!$B$195),Datos!$F$187,IF(AND(J113=Datos!$B$187,K113=Datos!$B$196),Datos!$G$187,IF(AND(J113=Datos!$B$187,K113=Datos!$B$197),Datos!$H$187,IF(AND(J113=Datos!$B$188,K113=Datos!$B$193),Datos!$D$188,IF(AND(J113=Datos!$B$188,K113=Datos!$B$194),Datos!$E$188,IF(AND(J113=Datos!$B$188,K113=Datos!$B$195),Datos!$F$188,IF(AND(J113=Datos!$B$188,K113=Datos!$B$196),Datos!$G$188,IF(AND(J113=Datos!$B$188,K113=Datos!$B$197),Datos!$H$188,IF(AND(J113=Datos!$B$189,K113=Datos!$B$193),Datos!$D$189,IF(AND(J113=Datos!$B$189,K113=Datos!$B$194),Datos!$E$189,IF(AND(J113=Datos!$B$189,K113=Datos!$B$195),Datos!$F$189,IF(AND(J113=Datos!$B$189,K113=Datos!$B$196),Datos!$G$189,IF(AND(J113=Datos!$B$189,K113=Datos!$B$197),Datos!$H$189,IF(AND(J113=Datos!$B$190,K113=Datos!$B$193),Datos!$D$190,IF(AND(J113=Datos!$B$190,K113=Datos!$B$194),Datos!$E$190,IF(AND(J113=Datos!$B$190,K113=Datos!$B$195),Datos!$F$190,IF(AND(J113=Datos!$B$190,K113=Datos!$B$196),Datos!$G$190,IF(AND(J113=Datos!$B$190,K113=Datos!$B$197),Datos!$H$190,"-")))))))))))))))))))))))))</f>
        <v>-</v>
      </c>
      <c r="M113" s="79"/>
      <c r="N113" s="81"/>
      <c r="O113" s="81"/>
      <c r="P113" s="81"/>
      <c r="Q113" s="81"/>
      <c r="R113" s="79"/>
      <c r="S113" s="81"/>
      <c r="T113" s="81"/>
      <c r="U113" s="81"/>
      <c r="V113" s="81"/>
      <c r="W113" s="80">
        <f>((IF(S113=Datos!$B$83,0,IF(S113=Datos!$B$84,5,IF(S113=Datos!$B$85,10,IF(S113=Datos!$B$86,15,IF(S113=Datos!$B$87,20,IF(S113=Datos!$B$88,25,0)))))))/100)+((IF(T113=Datos!$B$83,0,IF(T113=Datos!$B$84,5,IF(T113=Datos!$B$85,10,IF(T113=Datos!$B$86,15,IF(T113=Datos!$B$87,20,IF(T113=Datos!$B$88,25,0)))))))/100)+((IF(U113=Datos!$B$83,0,IF(U113=Datos!$B$84,5,IF(U113=Datos!$B$85,10,IF(U113=Datos!$B$86,15,IF(U113=Datos!$B$87,20,IF(U113=Datos!$B$88,25,0)))))))/100)+((IF(V113=Datos!$B$83,0,IF(V113=Datos!$B$84,5,IF(V113=Datos!$B$85,10,IF(V113=Datos!$B$86,15,IF(V113=Datos!$B$87,20,IF(V113=Datos!$B$88,25,0)))))))/100)</f>
        <v>0</v>
      </c>
      <c r="X113" s="220">
        <f>IF(ISERROR((IF(R113=Datos!$B$80,W113,0)+IF(R114=Datos!$B$80,W114,0)+IF(R115=Datos!$B$80,W115,0)+IF(R116=Datos!$B$80,W116,0)+IF(R117=Datos!$B$80,W117,0)+IF(R118=Datos!$B$80,W118,0))/(IF(R113=Datos!$B$80,1,0)+IF(R114=Datos!$B$80,1,0)+IF(R115=Datos!$B$80,1,0)+IF(R116=Datos!$B$80,1,0)+IF(R117=Datos!$B$80,1,0)+IF(R118=Datos!$B$80,1,0))),0,(IF(R113=Datos!$B$80,W113,0)+IF(R114=Datos!$B$80,W114,0)+IF(R115=Datos!$B$80,W115,0)+IF(R116=Datos!$B$80,W116,0)+IF(R117=Datos!$B$80,W117,0)+IF(R118=Datos!$B$80,W118,0))/(IF(R113=Datos!$B$80,1,0)+IF(R114=Datos!$B$80,1,0)+IF(R115=Datos!$B$80,1,0)+IF(R116=Datos!$B$80,1,0)+IF(R117=Datos!$B$80,1,0)+IF(R118=Datos!$B$80,1,0)))</f>
        <v>0</v>
      </c>
      <c r="Y113" s="211" t="str">
        <f>IF(J113="","-",(IF(X113&gt;0,(IF(J113=Datos!$B$65,Datos!$B$65,IF(AND(J113=Datos!$B$66,X113&gt;0.49),Datos!$B$65,IF(AND(J113=Datos!$B$67,X113&gt;0.74),Datos!$B$65,IF(AND(J113=Datos!$B$67,X113&lt;0.75,X113&gt;0.49),Datos!$B$66,IF(AND(J113=Datos!$B$68,X113&gt;0.74),Datos!$B$66,IF(AND(J113=Datos!$B$68,X113&lt;0.75,X113&gt;0.49),Datos!$B$67,IF(AND(J113=Datos!$B$69,X113&gt;0.74),Datos!$B$67,IF(AND(J113=Datos!$B$69,X113&lt;0.75,X113&gt;0.49),Datos!$B$68,J113))))))))),J113)))</f>
        <v>-</v>
      </c>
      <c r="Z113" s="223">
        <f>IF(ISERROR((IF(R113=Datos!$B$79,W113,0)+IF(R114=Datos!$B$79,W114,0)+IF(R115=Datos!$B$79,W115,0)+IF(R116=Datos!$B$79,W116,0)+IF(R117=Datos!$B$79,W117,0)+IF(R118=Datos!$B$79,W118,0))/(IF(R113=Datos!$B$79,1,0)+IF(R114=Datos!$B$79,1,0)+IF(R115=Datos!$B$79,1,0)+IF(R116=Datos!$B$79,1,0)+IF(R117=Datos!$B$79,1,0)+IF(R118=Datos!$B$79,1,0))),0,(IF(R113=Datos!$B$79,W113,0)+IF(R114=Datos!$B$79,W114,0)+IF(R115=Datos!$B$79,W115,0)+IF(R116=Datos!$B$79,W116,0)+IF(R117=Datos!$B$79,W117,0)+IF(R118=Datos!$B$79,W118,0))/(IF(R113=Datos!$B$79,1,0)+IF(R114=Datos!$B$79,1,0)+IF(R115=Datos!$B$79,1,0)+IF(R116=Datos!$B$79,1,0)+IF(R117=Datos!$B$79,1,0)+IF(R118=Datos!$B$79,1,0)))</f>
        <v>0</v>
      </c>
      <c r="AA113" s="211" t="str">
        <f>IF(K113="","-",(IF(Z113&gt;0,(IF(K113=Datos!$B$72,Datos!$B$72,IF(AND(K113=Datos!$B$73,Z113&gt;0.49),Datos!$B$72,IF(AND(K113=Datos!$B$74,Z113&gt;0.74),Datos!$B$72,IF(AND(K113=Datos!$B$74,Z113&lt;0.75,Z113&gt;0.49),Datos!$B$73,IF(AND(K113=Datos!$B$75,Z113&gt;0.74),Datos!$B$73,IF(AND(K113=Datos!$B$75,Z113&lt;0.75,Z113&gt;0.49),Datos!$B$74,IF(AND(K113=Datos!$B$76,Z113&gt;0.74),Datos!$B$74,IF(AND(K113=Datos!$B$76,Z113&lt;0.75,Z113&gt;0.49),Datos!$B$75,K113))))))))),K113)))</f>
        <v>-</v>
      </c>
      <c r="AB113" s="214" t="str">
        <f>IF(AND(Y113=Datos!$B$186,AA113=Datos!$B$193),Datos!$D$186,IF(AND(Y113=Datos!$B$186,AA113=Datos!$B$194),Datos!$E$186,IF(AND(Y113=Datos!$B$186,AA113=Datos!$B$195),Datos!$F$186,IF(AND(Y113=Datos!$B$186,AA113=Datos!$B$196),Datos!$G$186,IF(AND(Y113=Datos!$B$186,AA113=Datos!$B$197),Datos!$H$186,IF(AND(Y113=Datos!$B$187,AA113=Datos!$B$193),Datos!$D$187,IF(AND(Y113=Datos!$B$187,AA113=Datos!$B$194),Datos!$E$187,IF(AND(Y113=Datos!$B$187,AA113=Datos!$B$195),Datos!$F$187,IF(AND(Y113=Datos!$B$187,AA113=Datos!$B$196),Datos!$G$187,IF(AND(Y113=Datos!$B$187,AA113=Datos!$B$197),Datos!$H$187,IF(AND(Y113=Datos!$B$188,AA113=Datos!$B$193),Datos!$D$188,IF(AND(Y113=Datos!$B$188,AA113=Datos!$B$194),Datos!$E$188,IF(AND(Y113=Datos!$B$188,AA113=Datos!$B$195),Datos!$F$188,IF(AND(Y113=Datos!$B$188,AA113=Datos!$B$196),Datos!$G$188,IF(AND(Y113=Datos!$B$188,AA113=Datos!$B$197),Datos!$H$188,IF(AND(Y113=Datos!$B$189,AA113=Datos!$B$193),Datos!$D$189,IF(AND(Y113=Datos!$B$189,AA113=Datos!$B$194),Datos!$E$189,IF(AND(Y113=Datos!$B$189,AA113=Datos!$B$195),Datos!$F$189,IF(AND(Y113=Datos!$B$189,AA113=Datos!$B$196),Datos!$G$189,IF(AND(Y113=Datos!$B$189,AA113=Datos!$B$197),Datos!$H$189,IF(AND(Y113=Datos!$B$190,AA113=Datos!$B$193),Datos!$D$190,IF(AND(Y113=Datos!$B$190,AA113=Datos!$B$194),Datos!$E$190,IF(AND(Y113=Datos!$B$190,AA113=Datos!$B$195),Datos!$F$190,IF(AND(Y113=Datos!$B$190,AA113=Datos!$B$196),Datos!$G$190,IF(AND(Y113=Datos!$B$190,AA113=Datos!$B$197),Datos!$H$190,"-")))))))))))))))))))))))))</f>
        <v>-</v>
      </c>
      <c r="AC113" s="103"/>
    </row>
    <row r="114" spans="2:29" s="66" customFormat="1" ht="30" customHeight="1" x14ac:dyDescent="0.25">
      <c r="B114" s="164"/>
      <c r="C114" s="165"/>
      <c r="D114" s="212"/>
      <c r="E114" s="227"/>
      <c r="F114" s="165"/>
      <c r="G114" s="230"/>
      <c r="H114" s="99"/>
      <c r="I114" s="100"/>
      <c r="J114" s="218"/>
      <c r="K114" s="218"/>
      <c r="L114" s="215"/>
      <c r="M114" s="100"/>
      <c r="N114" s="99"/>
      <c r="O114" s="99"/>
      <c r="P114" s="99"/>
      <c r="Q114" s="99"/>
      <c r="R114" s="100"/>
      <c r="S114" s="99"/>
      <c r="T114" s="99"/>
      <c r="U114" s="99"/>
      <c r="V114" s="99"/>
      <c r="W114" s="96">
        <f>((IF(S114=Datos!$B$83,0,IF(S114=Datos!$B$84,5,IF(S114=Datos!$B$85,10,IF(S114=Datos!$B$86,15,IF(S114=Datos!$B$87,20,IF(S114=Datos!$B$88,25,0)))))))/100)+((IF(T114=Datos!$B$83,0,IF(T114=Datos!$B$84,5,IF(T114=Datos!$B$85,10,IF(T114=Datos!$B$86,15,IF(T114=Datos!$B$87,20,IF(T114=Datos!$B$88,25,0)))))))/100)+((IF(U114=Datos!$B$83,0,IF(U114=Datos!$B$84,5,IF(U114=Datos!$B$85,10,IF(U114=Datos!$B$86,15,IF(U114=Datos!$B$87,20,IF(U114=Datos!$B$88,25,0)))))))/100)+((IF(V114=Datos!$B$83,0,IF(V114=Datos!$B$84,5,IF(V114=Datos!$B$85,10,IF(V114=Datos!$B$86,15,IF(V114=Datos!$B$87,20,IF(V114=Datos!$B$88,25,0)))))))/100)</f>
        <v>0</v>
      </c>
      <c r="X114" s="221"/>
      <c r="Y114" s="212"/>
      <c r="Z114" s="224"/>
      <c r="AA114" s="212"/>
      <c r="AB114" s="215"/>
      <c r="AC114" s="104"/>
    </row>
    <row r="115" spans="2:29" s="66" customFormat="1" ht="30" customHeight="1" x14ac:dyDescent="0.25">
      <c r="B115" s="164"/>
      <c r="C115" s="165"/>
      <c r="D115" s="212"/>
      <c r="E115" s="227"/>
      <c r="F115" s="165"/>
      <c r="G115" s="230"/>
      <c r="H115" s="99"/>
      <c r="I115" s="100"/>
      <c r="J115" s="218"/>
      <c r="K115" s="218"/>
      <c r="L115" s="215"/>
      <c r="M115" s="100"/>
      <c r="N115" s="99"/>
      <c r="O115" s="99"/>
      <c r="P115" s="99"/>
      <c r="Q115" s="99"/>
      <c r="R115" s="100"/>
      <c r="S115" s="99"/>
      <c r="T115" s="99"/>
      <c r="U115" s="99"/>
      <c r="V115" s="99"/>
      <c r="W115" s="96">
        <f>((IF(S115=Datos!$B$83,0,IF(S115=Datos!$B$84,5,IF(S115=Datos!$B$85,10,IF(S115=Datos!$B$86,15,IF(S115=Datos!$B$87,20,IF(S115=Datos!$B$88,25,0)))))))/100)+((IF(T115=Datos!$B$83,0,IF(T115=Datos!$B$84,5,IF(T115=Datos!$B$85,10,IF(T115=Datos!$B$86,15,IF(T115=Datos!$B$87,20,IF(T115=Datos!$B$88,25,0)))))))/100)+((IF(U115=Datos!$B$83,0,IF(U115=Datos!$B$84,5,IF(U115=Datos!$B$85,10,IF(U115=Datos!$B$86,15,IF(U115=Datos!$B$87,20,IF(U115=Datos!$B$88,25,0)))))))/100)+((IF(V115=Datos!$B$83,0,IF(V115=Datos!$B$84,5,IF(V115=Datos!$B$85,10,IF(V115=Datos!$B$86,15,IF(V115=Datos!$B$87,20,IF(V115=Datos!$B$88,25,0)))))))/100)</f>
        <v>0</v>
      </c>
      <c r="X115" s="221"/>
      <c r="Y115" s="212"/>
      <c r="Z115" s="224"/>
      <c r="AA115" s="212"/>
      <c r="AB115" s="215"/>
      <c r="AC115" s="104"/>
    </row>
    <row r="116" spans="2:29" s="66" customFormat="1" ht="30" customHeight="1" x14ac:dyDescent="0.25">
      <c r="B116" s="164"/>
      <c r="C116" s="165"/>
      <c r="D116" s="212"/>
      <c r="E116" s="227"/>
      <c r="F116" s="165"/>
      <c r="G116" s="230"/>
      <c r="H116" s="99"/>
      <c r="I116" s="100"/>
      <c r="J116" s="218"/>
      <c r="K116" s="218"/>
      <c r="L116" s="215"/>
      <c r="M116" s="100"/>
      <c r="N116" s="99"/>
      <c r="O116" s="99"/>
      <c r="P116" s="99"/>
      <c r="Q116" s="99"/>
      <c r="R116" s="100"/>
      <c r="S116" s="99"/>
      <c r="T116" s="99"/>
      <c r="U116" s="99"/>
      <c r="V116" s="99"/>
      <c r="W116" s="96">
        <f>((IF(S116=Datos!$B$83,0,IF(S116=Datos!$B$84,5,IF(S116=Datos!$B$85,10,IF(S116=Datos!$B$86,15,IF(S116=Datos!$B$87,20,IF(S116=Datos!$B$88,25,0)))))))/100)+((IF(T116=Datos!$B$83,0,IF(T116=Datos!$B$84,5,IF(T116=Datos!$B$85,10,IF(T116=Datos!$B$86,15,IF(T116=Datos!$B$87,20,IF(T116=Datos!$B$88,25,0)))))))/100)+((IF(U116=Datos!$B$83,0,IF(U116=Datos!$B$84,5,IF(U116=Datos!$B$85,10,IF(U116=Datos!$B$86,15,IF(U116=Datos!$B$87,20,IF(U116=Datos!$B$88,25,0)))))))/100)+((IF(V116=Datos!$B$83,0,IF(V116=Datos!$B$84,5,IF(V116=Datos!$B$85,10,IF(V116=Datos!$B$86,15,IF(V116=Datos!$B$87,20,IF(V116=Datos!$B$88,25,0)))))))/100)</f>
        <v>0</v>
      </c>
      <c r="X116" s="221"/>
      <c r="Y116" s="212"/>
      <c r="Z116" s="224"/>
      <c r="AA116" s="212"/>
      <c r="AB116" s="215"/>
      <c r="AC116" s="104"/>
    </row>
    <row r="117" spans="2:29" s="66" customFormat="1" ht="30" customHeight="1" x14ac:dyDescent="0.25">
      <c r="B117" s="164"/>
      <c r="C117" s="165"/>
      <c r="D117" s="212"/>
      <c r="E117" s="227"/>
      <c r="F117" s="165"/>
      <c r="G117" s="230"/>
      <c r="H117" s="99"/>
      <c r="I117" s="100"/>
      <c r="J117" s="218"/>
      <c r="K117" s="218"/>
      <c r="L117" s="215"/>
      <c r="M117" s="100"/>
      <c r="N117" s="99"/>
      <c r="O117" s="99"/>
      <c r="P117" s="99"/>
      <c r="Q117" s="99"/>
      <c r="R117" s="100"/>
      <c r="S117" s="99"/>
      <c r="T117" s="99"/>
      <c r="U117" s="99"/>
      <c r="V117" s="99"/>
      <c r="W117" s="96">
        <f>((IF(S117=Datos!$B$83,0,IF(S117=Datos!$B$84,5,IF(S117=Datos!$B$85,10,IF(S117=Datos!$B$86,15,IF(S117=Datos!$B$87,20,IF(S117=Datos!$B$88,25,0)))))))/100)+((IF(T117=Datos!$B$83,0,IF(T117=Datos!$B$84,5,IF(T117=Datos!$B$85,10,IF(T117=Datos!$B$86,15,IF(T117=Datos!$B$87,20,IF(T117=Datos!$B$88,25,0)))))))/100)+((IF(U117=Datos!$B$83,0,IF(U117=Datos!$B$84,5,IF(U117=Datos!$B$85,10,IF(U117=Datos!$B$86,15,IF(U117=Datos!$B$87,20,IF(U117=Datos!$B$88,25,0)))))))/100)+((IF(V117=Datos!$B$83,0,IF(V117=Datos!$B$84,5,IF(V117=Datos!$B$85,10,IF(V117=Datos!$B$86,15,IF(V117=Datos!$B$87,20,IF(V117=Datos!$B$88,25,0)))))))/100)</f>
        <v>0</v>
      </c>
      <c r="X117" s="221"/>
      <c r="Y117" s="212"/>
      <c r="Z117" s="224"/>
      <c r="AA117" s="212"/>
      <c r="AB117" s="215"/>
      <c r="AC117" s="104"/>
    </row>
    <row r="118" spans="2:29" s="66" customFormat="1" ht="30" customHeight="1" thickBot="1" x14ac:dyDescent="0.3">
      <c r="B118" s="166"/>
      <c r="C118" s="167"/>
      <c r="D118" s="213"/>
      <c r="E118" s="228"/>
      <c r="F118" s="167"/>
      <c r="G118" s="231"/>
      <c r="H118" s="101"/>
      <c r="I118" s="102"/>
      <c r="J118" s="219"/>
      <c r="K118" s="219"/>
      <c r="L118" s="216"/>
      <c r="M118" s="102"/>
      <c r="N118" s="101"/>
      <c r="O118" s="101"/>
      <c r="P118" s="101"/>
      <c r="Q118" s="101"/>
      <c r="R118" s="102"/>
      <c r="S118" s="101"/>
      <c r="T118" s="101"/>
      <c r="U118" s="101"/>
      <c r="V118" s="101"/>
      <c r="W118" s="97">
        <f>((IF(S118=Datos!$B$83,0,IF(S118=Datos!$B$84,5,IF(S118=Datos!$B$85,10,IF(S118=Datos!$B$86,15,IF(S118=Datos!$B$87,20,IF(S118=Datos!$B$88,25,0)))))))/100)+((IF(T118=Datos!$B$83,0,IF(T118=Datos!$B$84,5,IF(T118=Datos!$B$85,10,IF(T118=Datos!$B$86,15,IF(T118=Datos!$B$87,20,IF(T118=Datos!$B$88,25,0)))))))/100)+((IF(U118=Datos!$B$83,0,IF(U118=Datos!$B$84,5,IF(U118=Datos!$B$85,10,IF(U118=Datos!$B$86,15,IF(U118=Datos!$B$87,20,IF(U118=Datos!$B$88,25,0)))))))/100)+((IF(V118=Datos!$B$83,0,IF(V118=Datos!$B$84,5,IF(V118=Datos!$B$85,10,IF(V118=Datos!$B$86,15,IF(V118=Datos!$B$87,20,IF(V118=Datos!$B$88,25,0)))))))/100)</f>
        <v>0</v>
      </c>
      <c r="X118" s="222"/>
      <c r="Y118" s="213"/>
      <c r="Z118" s="225"/>
      <c r="AA118" s="213"/>
      <c r="AB118" s="216"/>
      <c r="AC118" s="105"/>
    </row>
    <row r="119" spans="2:29" s="66" customFormat="1" ht="30" customHeight="1" x14ac:dyDescent="0.25">
      <c r="B119" s="162"/>
      <c r="C119" s="163"/>
      <c r="D119" s="211" t="str">
        <f>IF(B119="","-",VLOOKUP(B119,Datos!$B$3:$C$25,2,FALSE))</f>
        <v>-</v>
      </c>
      <c r="E119" s="226"/>
      <c r="F119" s="163"/>
      <c r="G119" s="229"/>
      <c r="H119" s="81"/>
      <c r="I119" s="79"/>
      <c r="J119" s="217"/>
      <c r="K119" s="217"/>
      <c r="L119" s="214" t="str">
        <f>IF(AND(J119=Datos!$B$186,K119=Datos!$B$193),Datos!$D$186,IF(AND(J119=Datos!$B$186,K119=Datos!$B$194),Datos!$E$186,IF(AND(J119=Datos!$B$186,K119=Datos!$B$195),Datos!$F$186,IF(AND(J119=Datos!$B$186,K119=Datos!$B$196),Datos!$G$186,IF(AND(J119=Datos!$B$186,K119=Datos!$B$197),Datos!$H$186,IF(AND(J119=Datos!$B$187,K119=Datos!$B$193),Datos!$D$187,IF(AND(J119=Datos!$B$187,K119=Datos!$B$194),Datos!$E$187,IF(AND(J119=Datos!$B$187,K119=Datos!$B$195),Datos!$F$187,IF(AND(J119=Datos!$B$187,K119=Datos!$B$196),Datos!$G$187,IF(AND(J119=Datos!$B$187,K119=Datos!$B$197),Datos!$H$187,IF(AND(J119=Datos!$B$188,K119=Datos!$B$193),Datos!$D$188,IF(AND(J119=Datos!$B$188,K119=Datos!$B$194),Datos!$E$188,IF(AND(J119=Datos!$B$188,K119=Datos!$B$195),Datos!$F$188,IF(AND(J119=Datos!$B$188,K119=Datos!$B$196),Datos!$G$188,IF(AND(J119=Datos!$B$188,K119=Datos!$B$197),Datos!$H$188,IF(AND(J119=Datos!$B$189,K119=Datos!$B$193),Datos!$D$189,IF(AND(J119=Datos!$B$189,K119=Datos!$B$194),Datos!$E$189,IF(AND(J119=Datos!$B$189,K119=Datos!$B$195),Datos!$F$189,IF(AND(J119=Datos!$B$189,K119=Datos!$B$196),Datos!$G$189,IF(AND(J119=Datos!$B$189,K119=Datos!$B$197),Datos!$H$189,IF(AND(J119=Datos!$B$190,K119=Datos!$B$193),Datos!$D$190,IF(AND(J119=Datos!$B$190,K119=Datos!$B$194),Datos!$E$190,IF(AND(J119=Datos!$B$190,K119=Datos!$B$195),Datos!$F$190,IF(AND(J119=Datos!$B$190,K119=Datos!$B$196),Datos!$G$190,IF(AND(J119=Datos!$B$190,K119=Datos!$B$197),Datos!$H$190,"-")))))))))))))))))))))))))</f>
        <v>-</v>
      </c>
      <c r="M119" s="79"/>
      <c r="N119" s="81"/>
      <c r="O119" s="81"/>
      <c r="P119" s="81"/>
      <c r="Q119" s="81"/>
      <c r="R119" s="79"/>
      <c r="S119" s="81"/>
      <c r="T119" s="81"/>
      <c r="U119" s="81"/>
      <c r="V119" s="81"/>
      <c r="W119" s="80">
        <f>((IF(S119=Datos!$B$83,0,IF(S119=Datos!$B$84,5,IF(S119=Datos!$B$85,10,IF(S119=Datos!$B$86,15,IF(S119=Datos!$B$87,20,IF(S119=Datos!$B$88,25,0)))))))/100)+((IF(T119=Datos!$B$83,0,IF(T119=Datos!$B$84,5,IF(T119=Datos!$B$85,10,IF(T119=Datos!$B$86,15,IF(T119=Datos!$B$87,20,IF(T119=Datos!$B$88,25,0)))))))/100)+((IF(U119=Datos!$B$83,0,IF(U119=Datos!$B$84,5,IF(U119=Datos!$B$85,10,IF(U119=Datos!$B$86,15,IF(U119=Datos!$B$87,20,IF(U119=Datos!$B$88,25,0)))))))/100)+((IF(V119=Datos!$B$83,0,IF(V119=Datos!$B$84,5,IF(V119=Datos!$B$85,10,IF(V119=Datos!$B$86,15,IF(V119=Datos!$B$87,20,IF(V119=Datos!$B$88,25,0)))))))/100)</f>
        <v>0</v>
      </c>
      <c r="X119" s="220">
        <f>IF(ISERROR((IF(R119=Datos!$B$80,W119,0)+IF(R120=Datos!$B$80,W120,0)+IF(R121=Datos!$B$80,W121,0)+IF(R122=Datos!$B$80,W122,0)+IF(R123=Datos!$B$80,W123,0)+IF(R124=Datos!$B$80,W124,0))/(IF(R119=Datos!$B$80,1,0)+IF(R120=Datos!$B$80,1,0)+IF(R121=Datos!$B$80,1,0)+IF(R122=Datos!$B$80,1,0)+IF(R123=Datos!$B$80,1,0)+IF(R124=Datos!$B$80,1,0))),0,(IF(R119=Datos!$B$80,W119,0)+IF(R120=Datos!$B$80,W120,0)+IF(R121=Datos!$B$80,W121,0)+IF(R122=Datos!$B$80,W122,0)+IF(R123=Datos!$B$80,W123,0)+IF(R124=Datos!$B$80,W124,0))/(IF(R119=Datos!$B$80,1,0)+IF(R120=Datos!$B$80,1,0)+IF(R121=Datos!$B$80,1,0)+IF(R122=Datos!$B$80,1,0)+IF(R123=Datos!$B$80,1,0)+IF(R124=Datos!$B$80,1,0)))</f>
        <v>0</v>
      </c>
      <c r="Y119" s="211" t="str">
        <f>IF(J119="","-",(IF(X119&gt;0,(IF(J119=Datos!$B$65,Datos!$B$65,IF(AND(J119=Datos!$B$66,X119&gt;0.49),Datos!$B$65,IF(AND(J119=Datos!$B$67,X119&gt;0.74),Datos!$B$65,IF(AND(J119=Datos!$B$67,X119&lt;0.75,X119&gt;0.49),Datos!$B$66,IF(AND(J119=Datos!$B$68,X119&gt;0.74),Datos!$B$66,IF(AND(J119=Datos!$B$68,X119&lt;0.75,X119&gt;0.49),Datos!$B$67,IF(AND(J119=Datos!$B$69,X119&gt;0.74),Datos!$B$67,IF(AND(J119=Datos!$B$69,X119&lt;0.75,X119&gt;0.49),Datos!$B$68,J119))))))))),J119)))</f>
        <v>-</v>
      </c>
      <c r="Z119" s="223">
        <f>IF(ISERROR((IF(R119=Datos!$B$79,W119,0)+IF(R120=Datos!$B$79,W120,0)+IF(R121=Datos!$B$79,W121,0)+IF(R122=Datos!$B$79,W122,0)+IF(R123=Datos!$B$79,W123,0)+IF(R124=Datos!$B$79,W124,0))/(IF(R119=Datos!$B$79,1,0)+IF(R120=Datos!$B$79,1,0)+IF(R121=Datos!$B$79,1,0)+IF(R122=Datos!$B$79,1,0)+IF(R123=Datos!$B$79,1,0)+IF(R124=Datos!$B$79,1,0))),0,(IF(R119=Datos!$B$79,W119,0)+IF(R120=Datos!$B$79,W120,0)+IF(R121=Datos!$B$79,W121,0)+IF(R122=Datos!$B$79,W122,0)+IF(R123=Datos!$B$79,W123,0)+IF(R124=Datos!$B$79,W124,0))/(IF(R119=Datos!$B$79,1,0)+IF(R120=Datos!$B$79,1,0)+IF(R121=Datos!$B$79,1,0)+IF(R122=Datos!$B$79,1,0)+IF(R123=Datos!$B$79,1,0)+IF(R124=Datos!$B$79,1,0)))</f>
        <v>0</v>
      </c>
      <c r="AA119" s="211" t="str">
        <f>IF(K119="","-",(IF(Z119&gt;0,(IF(K119=Datos!$B$72,Datos!$B$72,IF(AND(K119=Datos!$B$73,Z119&gt;0.49),Datos!$B$72,IF(AND(K119=Datos!$B$74,Z119&gt;0.74),Datos!$B$72,IF(AND(K119=Datos!$B$74,Z119&lt;0.75,Z119&gt;0.49),Datos!$B$73,IF(AND(K119=Datos!$B$75,Z119&gt;0.74),Datos!$B$73,IF(AND(K119=Datos!$B$75,Z119&lt;0.75,Z119&gt;0.49),Datos!$B$74,IF(AND(K119=Datos!$B$76,Z119&gt;0.74),Datos!$B$74,IF(AND(K119=Datos!$B$76,Z119&lt;0.75,Z119&gt;0.49),Datos!$B$75,K119))))))))),K119)))</f>
        <v>-</v>
      </c>
      <c r="AB119" s="214" t="str">
        <f>IF(AND(Y119=Datos!$B$186,AA119=Datos!$B$193),Datos!$D$186,IF(AND(Y119=Datos!$B$186,AA119=Datos!$B$194),Datos!$E$186,IF(AND(Y119=Datos!$B$186,AA119=Datos!$B$195),Datos!$F$186,IF(AND(Y119=Datos!$B$186,AA119=Datos!$B$196),Datos!$G$186,IF(AND(Y119=Datos!$B$186,AA119=Datos!$B$197),Datos!$H$186,IF(AND(Y119=Datos!$B$187,AA119=Datos!$B$193),Datos!$D$187,IF(AND(Y119=Datos!$B$187,AA119=Datos!$B$194),Datos!$E$187,IF(AND(Y119=Datos!$B$187,AA119=Datos!$B$195),Datos!$F$187,IF(AND(Y119=Datos!$B$187,AA119=Datos!$B$196),Datos!$G$187,IF(AND(Y119=Datos!$B$187,AA119=Datos!$B$197),Datos!$H$187,IF(AND(Y119=Datos!$B$188,AA119=Datos!$B$193),Datos!$D$188,IF(AND(Y119=Datos!$B$188,AA119=Datos!$B$194),Datos!$E$188,IF(AND(Y119=Datos!$B$188,AA119=Datos!$B$195),Datos!$F$188,IF(AND(Y119=Datos!$B$188,AA119=Datos!$B$196),Datos!$G$188,IF(AND(Y119=Datos!$B$188,AA119=Datos!$B$197),Datos!$H$188,IF(AND(Y119=Datos!$B$189,AA119=Datos!$B$193),Datos!$D$189,IF(AND(Y119=Datos!$B$189,AA119=Datos!$B$194),Datos!$E$189,IF(AND(Y119=Datos!$B$189,AA119=Datos!$B$195),Datos!$F$189,IF(AND(Y119=Datos!$B$189,AA119=Datos!$B$196),Datos!$G$189,IF(AND(Y119=Datos!$B$189,AA119=Datos!$B$197),Datos!$H$189,IF(AND(Y119=Datos!$B$190,AA119=Datos!$B$193),Datos!$D$190,IF(AND(Y119=Datos!$B$190,AA119=Datos!$B$194),Datos!$E$190,IF(AND(Y119=Datos!$B$190,AA119=Datos!$B$195),Datos!$F$190,IF(AND(Y119=Datos!$B$190,AA119=Datos!$B$196),Datos!$G$190,IF(AND(Y119=Datos!$B$190,AA119=Datos!$B$197),Datos!$H$190,"-")))))))))))))))))))))))))</f>
        <v>-</v>
      </c>
      <c r="AC119" s="103"/>
    </row>
    <row r="120" spans="2:29" s="66" customFormat="1" ht="30" customHeight="1" x14ac:dyDescent="0.25">
      <c r="B120" s="164"/>
      <c r="C120" s="165"/>
      <c r="D120" s="212"/>
      <c r="E120" s="227"/>
      <c r="F120" s="165"/>
      <c r="G120" s="230"/>
      <c r="H120" s="99"/>
      <c r="I120" s="100"/>
      <c r="J120" s="218"/>
      <c r="K120" s="218"/>
      <c r="L120" s="215"/>
      <c r="M120" s="100"/>
      <c r="N120" s="99"/>
      <c r="O120" s="99"/>
      <c r="P120" s="99"/>
      <c r="Q120" s="99"/>
      <c r="R120" s="100"/>
      <c r="S120" s="99"/>
      <c r="T120" s="99"/>
      <c r="U120" s="99"/>
      <c r="V120" s="99"/>
      <c r="W120" s="96">
        <f>((IF(S120=Datos!$B$83,0,IF(S120=Datos!$B$84,5,IF(S120=Datos!$B$85,10,IF(S120=Datos!$B$86,15,IF(S120=Datos!$B$87,20,IF(S120=Datos!$B$88,25,0)))))))/100)+((IF(T120=Datos!$B$83,0,IF(T120=Datos!$B$84,5,IF(T120=Datos!$B$85,10,IF(T120=Datos!$B$86,15,IF(T120=Datos!$B$87,20,IF(T120=Datos!$B$88,25,0)))))))/100)+((IF(U120=Datos!$B$83,0,IF(U120=Datos!$B$84,5,IF(U120=Datos!$B$85,10,IF(U120=Datos!$B$86,15,IF(U120=Datos!$B$87,20,IF(U120=Datos!$B$88,25,0)))))))/100)+((IF(V120=Datos!$B$83,0,IF(V120=Datos!$B$84,5,IF(V120=Datos!$B$85,10,IF(V120=Datos!$B$86,15,IF(V120=Datos!$B$87,20,IF(V120=Datos!$B$88,25,0)))))))/100)</f>
        <v>0</v>
      </c>
      <c r="X120" s="221"/>
      <c r="Y120" s="212"/>
      <c r="Z120" s="224"/>
      <c r="AA120" s="212"/>
      <c r="AB120" s="215"/>
      <c r="AC120" s="104"/>
    </row>
    <row r="121" spans="2:29" s="66" customFormat="1" ht="30" customHeight="1" x14ac:dyDescent="0.25">
      <c r="B121" s="164"/>
      <c r="C121" s="165"/>
      <c r="D121" s="212"/>
      <c r="E121" s="227"/>
      <c r="F121" s="165"/>
      <c r="G121" s="230"/>
      <c r="H121" s="99"/>
      <c r="I121" s="100"/>
      <c r="J121" s="218"/>
      <c r="K121" s="218"/>
      <c r="L121" s="215"/>
      <c r="M121" s="100"/>
      <c r="N121" s="99"/>
      <c r="O121" s="99"/>
      <c r="P121" s="99"/>
      <c r="Q121" s="99"/>
      <c r="R121" s="100"/>
      <c r="S121" s="99"/>
      <c r="T121" s="99"/>
      <c r="U121" s="99"/>
      <c r="V121" s="99"/>
      <c r="W121" s="96">
        <f>((IF(S121=Datos!$B$83,0,IF(S121=Datos!$B$84,5,IF(S121=Datos!$B$85,10,IF(S121=Datos!$B$86,15,IF(S121=Datos!$B$87,20,IF(S121=Datos!$B$88,25,0)))))))/100)+((IF(T121=Datos!$B$83,0,IF(T121=Datos!$B$84,5,IF(T121=Datos!$B$85,10,IF(T121=Datos!$B$86,15,IF(T121=Datos!$B$87,20,IF(T121=Datos!$B$88,25,0)))))))/100)+((IF(U121=Datos!$B$83,0,IF(U121=Datos!$B$84,5,IF(U121=Datos!$B$85,10,IF(U121=Datos!$B$86,15,IF(U121=Datos!$B$87,20,IF(U121=Datos!$B$88,25,0)))))))/100)+((IF(V121=Datos!$B$83,0,IF(V121=Datos!$B$84,5,IF(V121=Datos!$B$85,10,IF(V121=Datos!$B$86,15,IF(V121=Datos!$B$87,20,IF(V121=Datos!$B$88,25,0)))))))/100)</f>
        <v>0</v>
      </c>
      <c r="X121" s="221"/>
      <c r="Y121" s="212"/>
      <c r="Z121" s="224"/>
      <c r="AA121" s="212"/>
      <c r="AB121" s="215"/>
      <c r="AC121" s="104"/>
    </row>
    <row r="122" spans="2:29" s="66" customFormat="1" ht="30" customHeight="1" x14ac:dyDescent="0.25">
      <c r="B122" s="164"/>
      <c r="C122" s="165"/>
      <c r="D122" s="212"/>
      <c r="E122" s="227"/>
      <c r="F122" s="165"/>
      <c r="G122" s="230"/>
      <c r="H122" s="99"/>
      <c r="I122" s="100"/>
      <c r="J122" s="218"/>
      <c r="K122" s="218"/>
      <c r="L122" s="215"/>
      <c r="M122" s="100"/>
      <c r="N122" s="99"/>
      <c r="O122" s="99"/>
      <c r="P122" s="99"/>
      <c r="Q122" s="99"/>
      <c r="R122" s="100"/>
      <c r="S122" s="99"/>
      <c r="T122" s="99"/>
      <c r="U122" s="99"/>
      <c r="V122" s="99"/>
      <c r="W122" s="96">
        <f>((IF(S122=Datos!$B$83,0,IF(S122=Datos!$B$84,5,IF(S122=Datos!$B$85,10,IF(S122=Datos!$B$86,15,IF(S122=Datos!$B$87,20,IF(S122=Datos!$B$88,25,0)))))))/100)+((IF(T122=Datos!$B$83,0,IF(T122=Datos!$B$84,5,IF(T122=Datos!$B$85,10,IF(T122=Datos!$B$86,15,IF(T122=Datos!$B$87,20,IF(T122=Datos!$B$88,25,0)))))))/100)+((IF(U122=Datos!$B$83,0,IF(U122=Datos!$B$84,5,IF(U122=Datos!$B$85,10,IF(U122=Datos!$B$86,15,IF(U122=Datos!$B$87,20,IF(U122=Datos!$B$88,25,0)))))))/100)+((IF(V122=Datos!$B$83,0,IF(V122=Datos!$B$84,5,IF(V122=Datos!$B$85,10,IF(V122=Datos!$B$86,15,IF(V122=Datos!$B$87,20,IF(V122=Datos!$B$88,25,0)))))))/100)</f>
        <v>0</v>
      </c>
      <c r="X122" s="221"/>
      <c r="Y122" s="212"/>
      <c r="Z122" s="224"/>
      <c r="AA122" s="212"/>
      <c r="AB122" s="215"/>
      <c r="AC122" s="104"/>
    </row>
    <row r="123" spans="2:29" s="66" customFormat="1" ht="30" customHeight="1" x14ac:dyDescent="0.25">
      <c r="B123" s="164"/>
      <c r="C123" s="165"/>
      <c r="D123" s="212"/>
      <c r="E123" s="227"/>
      <c r="F123" s="165"/>
      <c r="G123" s="230"/>
      <c r="H123" s="99"/>
      <c r="I123" s="100"/>
      <c r="J123" s="218"/>
      <c r="K123" s="218"/>
      <c r="L123" s="215"/>
      <c r="M123" s="100"/>
      <c r="N123" s="99"/>
      <c r="O123" s="99"/>
      <c r="P123" s="99"/>
      <c r="Q123" s="99"/>
      <c r="R123" s="100"/>
      <c r="S123" s="99"/>
      <c r="T123" s="99"/>
      <c r="U123" s="99"/>
      <c r="V123" s="99"/>
      <c r="W123" s="96">
        <f>((IF(S123=Datos!$B$83,0,IF(S123=Datos!$B$84,5,IF(S123=Datos!$B$85,10,IF(S123=Datos!$B$86,15,IF(S123=Datos!$B$87,20,IF(S123=Datos!$B$88,25,0)))))))/100)+((IF(T123=Datos!$B$83,0,IF(T123=Datos!$B$84,5,IF(T123=Datos!$B$85,10,IF(T123=Datos!$B$86,15,IF(T123=Datos!$B$87,20,IF(T123=Datos!$B$88,25,0)))))))/100)+((IF(U123=Datos!$B$83,0,IF(U123=Datos!$B$84,5,IF(U123=Datos!$B$85,10,IF(U123=Datos!$B$86,15,IF(U123=Datos!$B$87,20,IF(U123=Datos!$B$88,25,0)))))))/100)+((IF(V123=Datos!$B$83,0,IF(V123=Datos!$B$84,5,IF(V123=Datos!$B$85,10,IF(V123=Datos!$B$86,15,IF(V123=Datos!$B$87,20,IF(V123=Datos!$B$88,25,0)))))))/100)</f>
        <v>0</v>
      </c>
      <c r="X123" s="221"/>
      <c r="Y123" s="212"/>
      <c r="Z123" s="224"/>
      <c r="AA123" s="212"/>
      <c r="AB123" s="215"/>
      <c r="AC123" s="104"/>
    </row>
    <row r="124" spans="2:29" s="66" customFormat="1" ht="30" customHeight="1" thickBot="1" x14ac:dyDescent="0.3">
      <c r="B124" s="166"/>
      <c r="C124" s="167"/>
      <c r="D124" s="213"/>
      <c r="E124" s="228"/>
      <c r="F124" s="167"/>
      <c r="G124" s="231"/>
      <c r="H124" s="101"/>
      <c r="I124" s="102"/>
      <c r="J124" s="219"/>
      <c r="K124" s="219"/>
      <c r="L124" s="216"/>
      <c r="M124" s="102"/>
      <c r="N124" s="101"/>
      <c r="O124" s="101"/>
      <c r="P124" s="101"/>
      <c r="Q124" s="101"/>
      <c r="R124" s="102"/>
      <c r="S124" s="101"/>
      <c r="T124" s="101"/>
      <c r="U124" s="101"/>
      <c r="V124" s="101"/>
      <c r="W124" s="97">
        <f>((IF(S124=Datos!$B$83,0,IF(S124=Datos!$B$84,5,IF(S124=Datos!$B$85,10,IF(S124=Datos!$B$86,15,IF(S124=Datos!$B$87,20,IF(S124=Datos!$B$88,25,0)))))))/100)+((IF(T124=Datos!$B$83,0,IF(T124=Datos!$B$84,5,IF(T124=Datos!$B$85,10,IF(T124=Datos!$B$86,15,IF(T124=Datos!$B$87,20,IF(T124=Datos!$B$88,25,0)))))))/100)+((IF(U124=Datos!$B$83,0,IF(U124=Datos!$B$84,5,IF(U124=Datos!$B$85,10,IF(U124=Datos!$B$86,15,IF(U124=Datos!$B$87,20,IF(U124=Datos!$B$88,25,0)))))))/100)+((IF(V124=Datos!$B$83,0,IF(V124=Datos!$B$84,5,IF(V124=Datos!$B$85,10,IF(V124=Datos!$B$86,15,IF(V124=Datos!$B$87,20,IF(V124=Datos!$B$88,25,0)))))))/100)</f>
        <v>0</v>
      </c>
      <c r="X124" s="222"/>
      <c r="Y124" s="213"/>
      <c r="Z124" s="225"/>
      <c r="AA124" s="213"/>
      <c r="AB124" s="216"/>
      <c r="AC124" s="105"/>
    </row>
    <row r="125" spans="2:29" s="66" customFormat="1" ht="30" customHeight="1" x14ac:dyDescent="0.25">
      <c r="B125" s="162"/>
      <c r="C125" s="163"/>
      <c r="D125" s="211" t="str">
        <f>IF(B125="","-",VLOOKUP(B125,Datos!$B$3:$C$25,2,FALSE))</f>
        <v>-</v>
      </c>
      <c r="E125" s="226"/>
      <c r="F125" s="163"/>
      <c r="G125" s="229"/>
      <c r="H125" s="81"/>
      <c r="I125" s="79"/>
      <c r="J125" s="217"/>
      <c r="K125" s="217"/>
      <c r="L125" s="214" t="str">
        <f>IF(AND(J125=Datos!$B$186,K125=Datos!$B$193),Datos!$D$186,IF(AND(J125=Datos!$B$186,K125=Datos!$B$194),Datos!$E$186,IF(AND(J125=Datos!$B$186,K125=Datos!$B$195),Datos!$F$186,IF(AND(J125=Datos!$B$186,K125=Datos!$B$196),Datos!$G$186,IF(AND(J125=Datos!$B$186,K125=Datos!$B$197),Datos!$H$186,IF(AND(J125=Datos!$B$187,K125=Datos!$B$193),Datos!$D$187,IF(AND(J125=Datos!$B$187,K125=Datos!$B$194),Datos!$E$187,IF(AND(J125=Datos!$B$187,K125=Datos!$B$195),Datos!$F$187,IF(AND(J125=Datos!$B$187,K125=Datos!$B$196),Datos!$G$187,IF(AND(J125=Datos!$B$187,K125=Datos!$B$197),Datos!$H$187,IF(AND(J125=Datos!$B$188,K125=Datos!$B$193),Datos!$D$188,IF(AND(J125=Datos!$B$188,K125=Datos!$B$194),Datos!$E$188,IF(AND(J125=Datos!$B$188,K125=Datos!$B$195),Datos!$F$188,IF(AND(J125=Datos!$B$188,K125=Datos!$B$196),Datos!$G$188,IF(AND(J125=Datos!$B$188,K125=Datos!$B$197),Datos!$H$188,IF(AND(J125=Datos!$B$189,K125=Datos!$B$193),Datos!$D$189,IF(AND(J125=Datos!$B$189,K125=Datos!$B$194),Datos!$E$189,IF(AND(J125=Datos!$B$189,K125=Datos!$B$195),Datos!$F$189,IF(AND(J125=Datos!$B$189,K125=Datos!$B$196),Datos!$G$189,IF(AND(J125=Datos!$B$189,K125=Datos!$B$197),Datos!$H$189,IF(AND(J125=Datos!$B$190,K125=Datos!$B$193),Datos!$D$190,IF(AND(J125=Datos!$B$190,K125=Datos!$B$194),Datos!$E$190,IF(AND(J125=Datos!$B$190,K125=Datos!$B$195),Datos!$F$190,IF(AND(J125=Datos!$B$190,K125=Datos!$B$196),Datos!$G$190,IF(AND(J125=Datos!$B$190,K125=Datos!$B$197),Datos!$H$190,"-")))))))))))))))))))))))))</f>
        <v>-</v>
      </c>
      <c r="M125" s="79"/>
      <c r="N125" s="81"/>
      <c r="O125" s="81"/>
      <c r="P125" s="81"/>
      <c r="Q125" s="81"/>
      <c r="R125" s="79"/>
      <c r="S125" s="81"/>
      <c r="T125" s="81"/>
      <c r="U125" s="81"/>
      <c r="V125" s="81"/>
      <c r="W125" s="80">
        <f>((IF(S125=Datos!$B$83,0,IF(S125=Datos!$B$84,5,IF(S125=Datos!$B$85,10,IF(S125=Datos!$B$86,15,IF(S125=Datos!$B$87,20,IF(S125=Datos!$B$88,25,0)))))))/100)+((IF(T125=Datos!$B$83,0,IF(T125=Datos!$B$84,5,IF(T125=Datos!$B$85,10,IF(T125=Datos!$B$86,15,IF(T125=Datos!$B$87,20,IF(T125=Datos!$B$88,25,0)))))))/100)+((IF(U125=Datos!$B$83,0,IF(U125=Datos!$B$84,5,IF(U125=Datos!$B$85,10,IF(U125=Datos!$B$86,15,IF(U125=Datos!$B$87,20,IF(U125=Datos!$B$88,25,0)))))))/100)+((IF(V125=Datos!$B$83,0,IF(V125=Datos!$B$84,5,IF(V125=Datos!$B$85,10,IF(V125=Datos!$B$86,15,IF(V125=Datos!$B$87,20,IF(V125=Datos!$B$88,25,0)))))))/100)</f>
        <v>0</v>
      </c>
      <c r="X125" s="220">
        <f>IF(ISERROR((IF(R125=Datos!$B$80,W125,0)+IF(R126=Datos!$B$80,W126,0)+IF(R127=Datos!$B$80,W127,0)+IF(R128=Datos!$B$80,W128,0)+IF(R129=Datos!$B$80,W129,0)+IF(R130=Datos!$B$80,W130,0))/(IF(R125=Datos!$B$80,1,0)+IF(R126=Datos!$B$80,1,0)+IF(R127=Datos!$B$80,1,0)+IF(R128=Datos!$B$80,1,0)+IF(R129=Datos!$B$80,1,0)+IF(R130=Datos!$B$80,1,0))),0,(IF(R125=Datos!$B$80,W125,0)+IF(R126=Datos!$B$80,W126,0)+IF(R127=Datos!$B$80,W127,0)+IF(R128=Datos!$B$80,W128,0)+IF(R129=Datos!$B$80,W129,0)+IF(R130=Datos!$B$80,W130,0))/(IF(R125=Datos!$B$80,1,0)+IF(R126=Datos!$B$80,1,0)+IF(R127=Datos!$B$80,1,0)+IF(R128=Datos!$B$80,1,0)+IF(R129=Datos!$B$80,1,0)+IF(R130=Datos!$B$80,1,0)))</f>
        <v>0</v>
      </c>
      <c r="Y125" s="211" t="str">
        <f>IF(J125="","-",(IF(X125&gt;0,(IF(J125=Datos!$B$65,Datos!$B$65,IF(AND(J125=Datos!$B$66,X125&gt;0.49),Datos!$B$65,IF(AND(J125=Datos!$B$67,X125&gt;0.74),Datos!$B$65,IF(AND(J125=Datos!$B$67,X125&lt;0.75,X125&gt;0.49),Datos!$B$66,IF(AND(J125=Datos!$B$68,X125&gt;0.74),Datos!$B$66,IF(AND(J125=Datos!$B$68,X125&lt;0.75,X125&gt;0.49),Datos!$B$67,IF(AND(J125=Datos!$B$69,X125&gt;0.74),Datos!$B$67,IF(AND(J125=Datos!$B$69,X125&lt;0.75,X125&gt;0.49),Datos!$B$68,J125))))))))),J125)))</f>
        <v>-</v>
      </c>
      <c r="Z125" s="223">
        <f>IF(ISERROR((IF(R125=Datos!$B$79,W125,0)+IF(R126=Datos!$B$79,W126,0)+IF(R127=Datos!$B$79,W127,0)+IF(R128=Datos!$B$79,W128,0)+IF(R129=Datos!$B$79,W129,0)+IF(R130=Datos!$B$79,W130,0))/(IF(R125=Datos!$B$79,1,0)+IF(R126=Datos!$B$79,1,0)+IF(R127=Datos!$B$79,1,0)+IF(R128=Datos!$B$79,1,0)+IF(R129=Datos!$B$79,1,0)+IF(R130=Datos!$B$79,1,0))),0,(IF(R125=Datos!$B$79,W125,0)+IF(R126=Datos!$B$79,W126,0)+IF(R127=Datos!$B$79,W127,0)+IF(R128=Datos!$B$79,W128,0)+IF(R129=Datos!$B$79,W129,0)+IF(R130=Datos!$B$79,W130,0))/(IF(R125=Datos!$B$79,1,0)+IF(R126=Datos!$B$79,1,0)+IF(R127=Datos!$B$79,1,0)+IF(R128=Datos!$B$79,1,0)+IF(R129=Datos!$B$79,1,0)+IF(R130=Datos!$B$79,1,0)))</f>
        <v>0</v>
      </c>
      <c r="AA125" s="211" t="str">
        <f>IF(K125="","-",(IF(Z125&gt;0,(IF(K125=Datos!$B$72,Datos!$B$72,IF(AND(K125=Datos!$B$73,Z125&gt;0.49),Datos!$B$72,IF(AND(K125=Datos!$B$74,Z125&gt;0.74),Datos!$B$72,IF(AND(K125=Datos!$B$74,Z125&lt;0.75,Z125&gt;0.49),Datos!$B$73,IF(AND(K125=Datos!$B$75,Z125&gt;0.74),Datos!$B$73,IF(AND(K125=Datos!$B$75,Z125&lt;0.75,Z125&gt;0.49),Datos!$B$74,IF(AND(K125=Datos!$B$76,Z125&gt;0.74),Datos!$B$74,IF(AND(K125=Datos!$B$76,Z125&lt;0.75,Z125&gt;0.49),Datos!$B$75,K125))))))))),K125)))</f>
        <v>-</v>
      </c>
      <c r="AB125" s="214" t="str">
        <f>IF(AND(Y125=Datos!$B$186,AA125=Datos!$B$193),Datos!$D$186,IF(AND(Y125=Datos!$B$186,AA125=Datos!$B$194),Datos!$E$186,IF(AND(Y125=Datos!$B$186,AA125=Datos!$B$195),Datos!$F$186,IF(AND(Y125=Datos!$B$186,AA125=Datos!$B$196),Datos!$G$186,IF(AND(Y125=Datos!$B$186,AA125=Datos!$B$197),Datos!$H$186,IF(AND(Y125=Datos!$B$187,AA125=Datos!$B$193),Datos!$D$187,IF(AND(Y125=Datos!$B$187,AA125=Datos!$B$194),Datos!$E$187,IF(AND(Y125=Datos!$B$187,AA125=Datos!$B$195),Datos!$F$187,IF(AND(Y125=Datos!$B$187,AA125=Datos!$B$196),Datos!$G$187,IF(AND(Y125=Datos!$B$187,AA125=Datos!$B$197),Datos!$H$187,IF(AND(Y125=Datos!$B$188,AA125=Datos!$B$193),Datos!$D$188,IF(AND(Y125=Datos!$B$188,AA125=Datos!$B$194),Datos!$E$188,IF(AND(Y125=Datos!$B$188,AA125=Datos!$B$195),Datos!$F$188,IF(AND(Y125=Datos!$B$188,AA125=Datos!$B$196),Datos!$G$188,IF(AND(Y125=Datos!$B$188,AA125=Datos!$B$197),Datos!$H$188,IF(AND(Y125=Datos!$B$189,AA125=Datos!$B$193),Datos!$D$189,IF(AND(Y125=Datos!$B$189,AA125=Datos!$B$194),Datos!$E$189,IF(AND(Y125=Datos!$B$189,AA125=Datos!$B$195),Datos!$F$189,IF(AND(Y125=Datos!$B$189,AA125=Datos!$B$196),Datos!$G$189,IF(AND(Y125=Datos!$B$189,AA125=Datos!$B$197),Datos!$H$189,IF(AND(Y125=Datos!$B$190,AA125=Datos!$B$193),Datos!$D$190,IF(AND(Y125=Datos!$B$190,AA125=Datos!$B$194),Datos!$E$190,IF(AND(Y125=Datos!$B$190,AA125=Datos!$B$195),Datos!$F$190,IF(AND(Y125=Datos!$B$190,AA125=Datos!$B$196),Datos!$G$190,IF(AND(Y125=Datos!$B$190,AA125=Datos!$B$197),Datos!$H$190,"-")))))))))))))))))))))))))</f>
        <v>-</v>
      </c>
      <c r="AC125" s="103"/>
    </row>
    <row r="126" spans="2:29" s="66" customFormat="1" ht="30" customHeight="1" x14ac:dyDescent="0.25">
      <c r="B126" s="164"/>
      <c r="C126" s="165"/>
      <c r="D126" s="212"/>
      <c r="E126" s="227"/>
      <c r="F126" s="165"/>
      <c r="G126" s="230"/>
      <c r="H126" s="99"/>
      <c r="I126" s="100"/>
      <c r="J126" s="218"/>
      <c r="K126" s="218"/>
      <c r="L126" s="215"/>
      <c r="M126" s="100"/>
      <c r="N126" s="99"/>
      <c r="O126" s="99"/>
      <c r="P126" s="99"/>
      <c r="Q126" s="99"/>
      <c r="R126" s="100"/>
      <c r="S126" s="99"/>
      <c r="T126" s="99"/>
      <c r="U126" s="99"/>
      <c r="V126" s="99"/>
      <c r="W126" s="96">
        <f>((IF(S126=Datos!$B$83,0,IF(S126=Datos!$B$84,5,IF(S126=Datos!$B$85,10,IF(S126=Datos!$B$86,15,IF(S126=Datos!$B$87,20,IF(S126=Datos!$B$88,25,0)))))))/100)+((IF(T126=Datos!$B$83,0,IF(T126=Datos!$B$84,5,IF(T126=Datos!$B$85,10,IF(T126=Datos!$B$86,15,IF(T126=Datos!$B$87,20,IF(T126=Datos!$B$88,25,0)))))))/100)+((IF(U126=Datos!$B$83,0,IF(U126=Datos!$B$84,5,IF(U126=Datos!$B$85,10,IF(U126=Datos!$B$86,15,IF(U126=Datos!$B$87,20,IF(U126=Datos!$B$88,25,0)))))))/100)+((IF(V126=Datos!$B$83,0,IF(V126=Datos!$B$84,5,IF(V126=Datos!$B$85,10,IF(V126=Datos!$B$86,15,IF(V126=Datos!$B$87,20,IF(V126=Datos!$B$88,25,0)))))))/100)</f>
        <v>0</v>
      </c>
      <c r="X126" s="221"/>
      <c r="Y126" s="212"/>
      <c r="Z126" s="224"/>
      <c r="AA126" s="212"/>
      <c r="AB126" s="215"/>
      <c r="AC126" s="104"/>
    </row>
    <row r="127" spans="2:29" s="66" customFormat="1" ht="30" customHeight="1" x14ac:dyDescent="0.25">
      <c r="B127" s="164"/>
      <c r="C127" s="165"/>
      <c r="D127" s="212"/>
      <c r="E127" s="227"/>
      <c r="F127" s="165"/>
      <c r="G127" s="230"/>
      <c r="H127" s="99"/>
      <c r="I127" s="100"/>
      <c r="J127" s="218"/>
      <c r="K127" s="218"/>
      <c r="L127" s="215"/>
      <c r="M127" s="100"/>
      <c r="N127" s="99"/>
      <c r="O127" s="99"/>
      <c r="P127" s="99"/>
      <c r="Q127" s="99"/>
      <c r="R127" s="100"/>
      <c r="S127" s="99"/>
      <c r="T127" s="99"/>
      <c r="U127" s="99"/>
      <c r="V127" s="99"/>
      <c r="W127" s="96">
        <f>((IF(S127=Datos!$B$83,0,IF(S127=Datos!$B$84,5,IF(S127=Datos!$B$85,10,IF(S127=Datos!$B$86,15,IF(S127=Datos!$B$87,20,IF(S127=Datos!$B$88,25,0)))))))/100)+((IF(T127=Datos!$B$83,0,IF(T127=Datos!$B$84,5,IF(T127=Datos!$B$85,10,IF(T127=Datos!$B$86,15,IF(T127=Datos!$B$87,20,IF(T127=Datos!$B$88,25,0)))))))/100)+((IF(U127=Datos!$B$83,0,IF(U127=Datos!$B$84,5,IF(U127=Datos!$B$85,10,IF(U127=Datos!$B$86,15,IF(U127=Datos!$B$87,20,IF(U127=Datos!$B$88,25,0)))))))/100)+((IF(V127=Datos!$B$83,0,IF(V127=Datos!$B$84,5,IF(V127=Datos!$B$85,10,IF(V127=Datos!$B$86,15,IF(V127=Datos!$B$87,20,IF(V127=Datos!$B$88,25,0)))))))/100)</f>
        <v>0</v>
      </c>
      <c r="X127" s="221"/>
      <c r="Y127" s="212"/>
      <c r="Z127" s="224"/>
      <c r="AA127" s="212"/>
      <c r="AB127" s="215"/>
      <c r="AC127" s="104"/>
    </row>
    <row r="128" spans="2:29" s="66" customFormat="1" ht="30" customHeight="1" x14ac:dyDescent="0.25">
      <c r="B128" s="164"/>
      <c r="C128" s="165"/>
      <c r="D128" s="212"/>
      <c r="E128" s="227"/>
      <c r="F128" s="165"/>
      <c r="G128" s="230"/>
      <c r="H128" s="99"/>
      <c r="I128" s="100"/>
      <c r="J128" s="218"/>
      <c r="K128" s="218"/>
      <c r="L128" s="215"/>
      <c r="M128" s="100"/>
      <c r="N128" s="99"/>
      <c r="O128" s="99"/>
      <c r="P128" s="99"/>
      <c r="Q128" s="99"/>
      <c r="R128" s="100"/>
      <c r="S128" s="99"/>
      <c r="T128" s="99"/>
      <c r="U128" s="99"/>
      <c r="V128" s="99"/>
      <c r="W128" s="96">
        <f>((IF(S128=Datos!$B$83,0,IF(S128=Datos!$B$84,5,IF(S128=Datos!$B$85,10,IF(S128=Datos!$B$86,15,IF(S128=Datos!$B$87,20,IF(S128=Datos!$B$88,25,0)))))))/100)+((IF(T128=Datos!$B$83,0,IF(T128=Datos!$B$84,5,IF(T128=Datos!$B$85,10,IF(T128=Datos!$B$86,15,IF(T128=Datos!$B$87,20,IF(T128=Datos!$B$88,25,0)))))))/100)+((IF(U128=Datos!$B$83,0,IF(U128=Datos!$B$84,5,IF(U128=Datos!$B$85,10,IF(U128=Datos!$B$86,15,IF(U128=Datos!$B$87,20,IF(U128=Datos!$B$88,25,0)))))))/100)+((IF(V128=Datos!$B$83,0,IF(V128=Datos!$B$84,5,IF(V128=Datos!$B$85,10,IF(V128=Datos!$B$86,15,IF(V128=Datos!$B$87,20,IF(V128=Datos!$B$88,25,0)))))))/100)</f>
        <v>0</v>
      </c>
      <c r="X128" s="221"/>
      <c r="Y128" s="212"/>
      <c r="Z128" s="224"/>
      <c r="AA128" s="212"/>
      <c r="AB128" s="215"/>
      <c r="AC128" s="104"/>
    </row>
    <row r="129" spans="2:29" s="66" customFormat="1" ht="30" customHeight="1" x14ac:dyDescent="0.25">
      <c r="B129" s="164"/>
      <c r="C129" s="165"/>
      <c r="D129" s="212"/>
      <c r="E129" s="227"/>
      <c r="F129" s="165"/>
      <c r="G129" s="230"/>
      <c r="H129" s="99"/>
      <c r="I129" s="100"/>
      <c r="J129" s="218"/>
      <c r="K129" s="218"/>
      <c r="L129" s="215"/>
      <c r="M129" s="100"/>
      <c r="N129" s="99"/>
      <c r="O129" s="99"/>
      <c r="P129" s="99"/>
      <c r="Q129" s="99"/>
      <c r="R129" s="100"/>
      <c r="S129" s="99"/>
      <c r="T129" s="99"/>
      <c r="U129" s="99"/>
      <c r="V129" s="99"/>
      <c r="W129" s="96">
        <f>((IF(S129=Datos!$B$83,0,IF(S129=Datos!$B$84,5,IF(S129=Datos!$B$85,10,IF(S129=Datos!$B$86,15,IF(S129=Datos!$B$87,20,IF(S129=Datos!$B$88,25,0)))))))/100)+((IF(T129=Datos!$B$83,0,IF(T129=Datos!$B$84,5,IF(T129=Datos!$B$85,10,IF(T129=Datos!$B$86,15,IF(T129=Datos!$B$87,20,IF(T129=Datos!$B$88,25,0)))))))/100)+((IF(U129=Datos!$B$83,0,IF(U129=Datos!$B$84,5,IF(U129=Datos!$B$85,10,IF(U129=Datos!$B$86,15,IF(U129=Datos!$B$87,20,IF(U129=Datos!$B$88,25,0)))))))/100)+((IF(V129=Datos!$B$83,0,IF(V129=Datos!$B$84,5,IF(V129=Datos!$B$85,10,IF(V129=Datos!$B$86,15,IF(V129=Datos!$B$87,20,IF(V129=Datos!$B$88,25,0)))))))/100)</f>
        <v>0</v>
      </c>
      <c r="X129" s="221"/>
      <c r="Y129" s="212"/>
      <c r="Z129" s="224"/>
      <c r="AA129" s="212"/>
      <c r="AB129" s="215"/>
      <c r="AC129" s="104"/>
    </row>
    <row r="130" spans="2:29" s="66" customFormat="1" ht="30" customHeight="1" thickBot="1" x14ac:dyDescent="0.3">
      <c r="B130" s="166"/>
      <c r="C130" s="167"/>
      <c r="D130" s="213"/>
      <c r="E130" s="228"/>
      <c r="F130" s="167"/>
      <c r="G130" s="231"/>
      <c r="H130" s="101"/>
      <c r="I130" s="102"/>
      <c r="J130" s="219"/>
      <c r="K130" s="219"/>
      <c r="L130" s="216"/>
      <c r="M130" s="102"/>
      <c r="N130" s="101"/>
      <c r="O130" s="101"/>
      <c r="P130" s="101"/>
      <c r="Q130" s="101"/>
      <c r="R130" s="102"/>
      <c r="S130" s="101"/>
      <c r="T130" s="101"/>
      <c r="U130" s="101"/>
      <c r="V130" s="101"/>
      <c r="W130" s="97">
        <f>((IF(S130=Datos!$B$83,0,IF(S130=Datos!$B$84,5,IF(S130=Datos!$B$85,10,IF(S130=Datos!$B$86,15,IF(S130=Datos!$B$87,20,IF(S130=Datos!$B$88,25,0)))))))/100)+((IF(T130=Datos!$B$83,0,IF(T130=Datos!$B$84,5,IF(T130=Datos!$B$85,10,IF(T130=Datos!$B$86,15,IF(T130=Datos!$B$87,20,IF(T130=Datos!$B$88,25,0)))))))/100)+((IF(U130=Datos!$B$83,0,IF(U130=Datos!$B$84,5,IF(U130=Datos!$B$85,10,IF(U130=Datos!$B$86,15,IF(U130=Datos!$B$87,20,IF(U130=Datos!$B$88,25,0)))))))/100)+((IF(V130=Datos!$B$83,0,IF(V130=Datos!$B$84,5,IF(V130=Datos!$B$85,10,IF(V130=Datos!$B$86,15,IF(V130=Datos!$B$87,20,IF(V130=Datos!$B$88,25,0)))))))/100)</f>
        <v>0</v>
      </c>
      <c r="X130" s="222"/>
      <c r="Y130" s="213"/>
      <c r="Z130" s="225"/>
      <c r="AA130" s="213"/>
      <c r="AB130" s="216"/>
      <c r="AC130" s="105"/>
    </row>
    <row r="131" spans="2:29" s="66" customFormat="1" ht="30" customHeight="1" x14ac:dyDescent="0.25">
      <c r="B131" s="162"/>
      <c r="C131" s="163"/>
      <c r="D131" s="211" t="str">
        <f>IF(B131="","-",VLOOKUP(B131,Datos!$B$3:$C$25,2,FALSE))</f>
        <v>-</v>
      </c>
      <c r="E131" s="226"/>
      <c r="F131" s="163"/>
      <c r="G131" s="229"/>
      <c r="H131" s="81"/>
      <c r="I131" s="79"/>
      <c r="J131" s="217"/>
      <c r="K131" s="217"/>
      <c r="L131" s="214" t="str">
        <f>IF(AND(J131=Datos!$B$186,K131=Datos!$B$193),Datos!$D$186,IF(AND(J131=Datos!$B$186,K131=Datos!$B$194),Datos!$E$186,IF(AND(J131=Datos!$B$186,K131=Datos!$B$195),Datos!$F$186,IF(AND(J131=Datos!$B$186,K131=Datos!$B$196),Datos!$G$186,IF(AND(J131=Datos!$B$186,K131=Datos!$B$197),Datos!$H$186,IF(AND(J131=Datos!$B$187,K131=Datos!$B$193),Datos!$D$187,IF(AND(J131=Datos!$B$187,K131=Datos!$B$194),Datos!$E$187,IF(AND(J131=Datos!$B$187,K131=Datos!$B$195),Datos!$F$187,IF(AND(J131=Datos!$B$187,K131=Datos!$B$196),Datos!$G$187,IF(AND(J131=Datos!$B$187,K131=Datos!$B$197),Datos!$H$187,IF(AND(J131=Datos!$B$188,K131=Datos!$B$193),Datos!$D$188,IF(AND(J131=Datos!$B$188,K131=Datos!$B$194),Datos!$E$188,IF(AND(J131=Datos!$B$188,K131=Datos!$B$195),Datos!$F$188,IF(AND(J131=Datos!$B$188,K131=Datos!$B$196),Datos!$G$188,IF(AND(J131=Datos!$B$188,K131=Datos!$B$197),Datos!$H$188,IF(AND(J131=Datos!$B$189,K131=Datos!$B$193),Datos!$D$189,IF(AND(J131=Datos!$B$189,K131=Datos!$B$194),Datos!$E$189,IF(AND(J131=Datos!$B$189,K131=Datos!$B$195),Datos!$F$189,IF(AND(J131=Datos!$B$189,K131=Datos!$B$196),Datos!$G$189,IF(AND(J131=Datos!$B$189,K131=Datos!$B$197),Datos!$H$189,IF(AND(J131=Datos!$B$190,K131=Datos!$B$193),Datos!$D$190,IF(AND(J131=Datos!$B$190,K131=Datos!$B$194),Datos!$E$190,IF(AND(J131=Datos!$B$190,K131=Datos!$B$195),Datos!$F$190,IF(AND(J131=Datos!$B$190,K131=Datos!$B$196),Datos!$G$190,IF(AND(J131=Datos!$B$190,K131=Datos!$B$197),Datos!$H$190,"-")))))))))))))))))))))))))</f>
        <v>-</v>
      </c>
      <c r="M131" s="79"/>
      <c r="N131" s="81"/>
      <c r="O131" s="81"/>
      <c r="P131" s="81"/>
      <c r="Q131" s="81"/>
      <c r="R131" s="79"/>
      <c r="S131" s="81"/>
      <c r="T131" s="81"/>
      <c r="U131" s="81"/>
      <c r="V131" s="81"/>
      <c r="W131" s="80">
        <f>((IF(S131=Datos!$B$83,0,IF(S131=Datos!$B$84,5,IF(S131=Datos!$B$85,10,IF(S131=Datos!$B$86,15,IF(S131=Datos!$B$87,20,IF(S131=Datos!$B$88,25,0)))))))/100)+((IF(T131=Datos!$B$83,0,IF(T131=Datos!$B$84,5,IF(T131=Datos!$B$85,10,IF(T131=Datos!$B$86,15,IF(T131=Datos!$B$87,20,IF(T131=Datos!$B$88,25,0)))))))/100)+((IF(U131=Datos!$B$83,0,IF(U131=Datos!$B$84,5,IF(U131=Datos!$B$85,10,IF(U131=Datos!$B$86,15,IF(U131=Datos!$B$87,20,IF(U131=Datos!$B$88,25,0)))))))/100)+((IF(V131=Datos!$B$83,0,IF(V131=Datos!$B$84,5,IF(V131=Datos!$B$85,10,IF(V131=Datos!$B$86,15,IF(V131=Datos!$B$87,20,IF(V131=Datos!$B$88,25,0)))))))/100)</f>
        <v>0</v>
      </c>
      <c r="X131" s="220">
        <f>IF(ISERROR((IF(R131=Datos!$B$80,W131,0)+IF(R132=Datos!$B$80,W132,0)+IF(R133=Datos!$B$80,W133,0)+IF(R134=Datos!$B$80,W134,0)+IF(R135=Datos!$B$80,W135,0)+IF(R136=Datos!$B$80,W136,0))/(IF(R131=Datos!$B$80,1,0)+IF(R132=Datos!$B$80,1,0)+IF(R133=Datos!$B$80,1,0)+IF(R134=Datos!$B$80,1,0)+IF(R135=Datos!$B$80,1,0)+IF(R136=Datos!$B$80,1,0))),0,(IF(R131=Datos!$B$80,W131,0)+IF(R132=Datos!$B$80,W132,0)+IF(R133=Datos!$B$80,W133,0)+IF(R134=Datos!$B$80,W134,0)+IF(R135=Datos!$B$80,W135,0)+IF(R136=Datos!$B$80,W136,0))/(IF(R131=Datos!$B$80,1,0)+IF(R132=Datos!$B$80,1,0)+IF(R133=Datos!$B$80,1,0)+IF(R134=Datos!$B$80,1,0)+IF(R135=Datos!$B$80,1,0)+IF(R136=Datos!$B$80,1,0)))</f>
        <v>0</v>
      </c>
      <c r="Y131" s="211" t="str">
        <f>IF(J131="","-",(IF(X131&gt;0,(IF(J131=Datos!$B$65,Datos!$B$65,IF(AND(J131=Datos!$B$66,X131&gt;0.49),Datos!$B$65,IF(AND(J131=Datos!$B$67,X131&gt;0.74),Datos!$B$65,IF(AND(J131=Datos!$B$67,X131&lt;0.75,X131&gt;0.49),Datos!$B$66,IF(AND(J131=Datos!$B$68,X131&gt;0.74),Datos!$B$66,IF(AND(J131=Datos!$B$68,X131&lt;0.75,X131&gt;0.49),Datos!$B$67,IF(AND(J131=Datos!$B$69,X131&gt;0.74),Datos!$B$67,IF(AND(J131=Datos!$B$69,X131&lt;0.75,X131&gt;0.49),Datos!$B$68,J131))))))))),J131)))</f>
        <v>-</v>
      </c>
      <c r="Z131" s="223">
        <f>IF(ISERROR((IF(R131=Datos!$B$79,W131,0)+IF(R132=Datos!$B$79,W132,0)+IF(R133=Datos!$B$79,W133,0)+IF(R134=Datos!$B$79,W134,0)+IF(R135=Datos!$B$79,W135,0)+IF(R136=Datos!$B$79,W136,0))/(IF(R131=Datos!$B$79,1,0)+IF(R132=Datos!$B$79,1,0)+IF(R133=Datos!$B$79,1,0)+IF(R134=Datos!$B$79,1,0)+IF(R135=Datos!$B$79,1,0)+IF(R136=Datos!$B$79,1,0))),0,(IF(R131=Datos!$B$79,W131,0)+IF(R132=Datos!$B$79,W132,0)+IF(R133=Datos!$B$79,W133,0)+IF(R134=Datos!$B$79,W134,0)+IF(R135=Datos!$B$79,W135,0)+IF(R136=Datos!$B$79,W136,0))/(IF(R131=Datos!$B$79,1,0)+IF(R132=Datos!$B$79,1,0)+IF(R133=Datos!$B$79,1,0)+IF(R134=Datos!$B$79,1,0)+IF(R135=Datos!$B$79,1,0)+IF(R136=Datos!$B$79,1,0)))</f>
        <v>0</v>
      </c>
      <c r="AA131" s="211" t="str">
        <f>IF(K131="","-",(IF(Z131&gt;0,(IF(K131=Datos!$B$72,Datos!$B$72,IF(AND(K131=Datos!$B$73,Z131&gt;0.49),Datos!$B$72,IF(AND(K131=Datos!$B$74,Z131&gt;0.74),Datos!$B$72,IF(AND(K131=Datos!$B$74,Z131&lt;0.75,Z131&gt;0.49),Datos!$B$73,IF(AND(K131=Datos!$B$75,Z131&gt;0.74),Datos!$B$73,IF(AND(K131=Datos!$B$75,Z131&lt;0.75,Z131&gt;0.49),Datos!$B$74,IF(AND(K131=Datos!$B$76,Z131&gt;0.74),Datos!$B$74,IF(AND(K131=Datos!$B$76,Z131&lt;0.75,Z131&gt;0.49),Datos!$B$75,K131))))))))),K131)))</f>
        <v>-</v>
      </c>
      <c r="AB131" s="214" t="str">
        <f>IF(AND(Y131=Datos!$B$186,AA131=Datos!$B$193),Datos!$D$186,IF(AND(Y131=Datos!$B$186,AA131=Datos!$B$194),Datos!$E$186,IF(AND(Y131=Datos!$B$186,AA131=Datos!$B$195),Datos!$F$186,IF(AND(Y131=Datos!$B$186,AA131=Datos!$B$196),Datos!$G$186,IF(AND(Y131=Datos!$B$186,AA131=Datos!$B$197),Datos!$H$186,IF(AND(Y131=Datos!$B$187,AA131=Datos!$B$193),Datos!$D$187,IF(AND(Y131=Datos!$B$187,AA131=Datos!$B$194),Datos!$E$187,IF(AND(Y131=Datos!$B$187,AA131=Datos!$B$195),Datos!$F$187,IF(AND(Y131=Datos!$B$187,AA131=Datos!$B$196),Datos!$G$187,IF(AND(Y131=Datos!$B$187,AA131=Datos!$B$197),Datos!$H$187,IF(AND(Y131=Datos!$B$188,AA131=Datos!$B$193),Datos!$D$188,IF(AND(Y131=Datos!$B$188,AA131=Datos!$B$194),Datos!$E$188,IF(AND(Y131=Datos!$B$188,AA131=Datos!$B$195),Datos!$F$188,IF(AND(Y131=Datos!$B$188,AA131=Datos!$B$196),Datos!$G$188,IF(AND(Y131=Datos!$B$188,AA131=Datos!$B$197),Datos!$H$188,IF(AND(Y131=Datos!$B$189,AA131=Datos!$B$193),Datos!$D$189,IF(AND(Y131=Datos!$B$189,AA131=Datos!$B$194),Datos!$E$189,IF(AND(Y131=Datos!$B$189,AA131=Datos!$B$195),Datos!$F$189,IF(AND(Y131=Datos!$B$189,AA131=Datos!$B$196),Datos!$G$189,IF(AND(Y131=Datos!$B$189,AA131=Datos!$B$197),Datos!$H$189,IF(AND(Y131=Datos!$B$190,AA131=Datos!$B$193),Datos!$D$190,IF(AND(Y131=Datos!$B$190,AA131=Datos!$B$194),Datos!$E$190,IF(AND(Y131=Datos!$B$190,AA131=Datos!$B$195),Datos!$F$190,IF(AND(Y131=Datos!$B$190,AA131=Datos!$B$196),Datos!$G$190,IF(AND(Y131=Datos!$B$190,AA131=Datos!$B$197),Datos!$H$190,"-")))))))))))))))))))))))))</f>
        <v>-</v>
      </c>
      <c r="AC131" s="103"/>
    </row>
    <row r="132" spans="2:29" s="66" customFormat="1" ht="30" customHeight="1" x14ac:dyDescent="0.25">
      <c r="B132" s="164"/>
      <c r="C132" s="165"/>
      <c r="D132" s="212"/>
      <c r="E132" s="227"/>
      <c r="F132" s="165"/>
      <c r="G132" s="230"/>
      <c r="H132" s="99"/>
      <c r="I132" s="100"/>
      <c r="J132" s="218"/>
      <c r="K132" s="218"/>
      <c r="L132" s="215"/>
      <c r="M132" s="100"/>
      <c r="N132" s="99"/>
      <c r="O132" s="99"/>
      <c r="P132" s="99"/>
      <c r="Q132" s="99"/>
      <c r="R132" s="100"/>
      <c r="S132" s="99"/>
      <c r="T132" s="99"/>
      <c r="U132" s="99"/>
      <c r="V132" s="99"/>
      <c r="W132" s="96">
        <f>((IF(S132=Datos!$B$83,0,IF(S132=Datos!$B$84,5,IF(S132=Datos!$B$85,10,IF(S132=Datos!$B$86,15,IF(S132=Datos!$B$87,20,IF(S132=Datos!$B$88,25,0)))))))/100)+((IF(T132=Datos!$B$83,0,IF(T132=Datos!$B$84,5,IF(T132=Datos!$B$85,10,IF(T132=Datos!$B$86,15,IF(T132=Datos!$B$87,20,IF(T132=Datos!$B$88,25,0)))))))/100)+((IF(U132=Datos!$B$83,0,IF(U132=Datos!$B$84,5,IF(U132=Datos!$B$85,10,IF(U132=Datos!$B$86,15,IF(U132=Datos!$B$87,20,IF(U132=Datos!$B$88,25,0)))))))/100)+((IF(V132=Datos!$B$83,0,IF(V132=Datos!$B$84,5,IF(V132=Datos!$B$85,10,IF(V132=Datos!$B$86,15,IF(V132=Datos!$B$87,20,IF(V132=Datos!$B$88,25,0)))))))/100)</f>
        <v>0</v>
      </c>
      <c r="X132" s="221"/>
      <c r="Y132" s="212"/>
      <c r="Z132" s="224"/>
      <c r="AA132" s="212"/>
      <c r="AB132" s="215"/>
      <c r="AC132" s="104"/>
    </row>
    <row r="133" spans="2:29" s="66" customFormat="1" ht="30" customHeight="1" x14ac:dyDescent="0.25">
      <c r="B133" s="164"/>
      <c r="C133" s="165"/>
      <c r="D133" s="212"/>
      <c r="E133" s="227"/>
      <c r="F133" s="165"/>
      <c r="G133" s="230"/>
      <c r="H133" s="99"/>
      <c r="I133" s="100"/>
      <c r="J133" s="218"/>
      <c r="K133" s="218"/>
      <c r="L133" s="215"/>
      <c r="M133" s="100"/>
      <c r="N133" s="99"/>
      <c r="O133" s="99"/>
      <c r="P133" s="99"/>
      <c r="Q133" s="99"/>
      <c r="R133" s="100"/>
      <c r="S133" s="99"/>
      <c r="T133" s="99"/>
      <c r="U133" s="99"/>
      <c r="V133" s="99"/>
      <c r="W133" s="96">
        <f>((IF(S133=Datos!$B$83,0,IF(S133=Datos!$B$84,5,IF(S133=Datos!$B$85,10,IF(S133=Datos!$B$86,15,IF(S133=Datos!$B$87,20,IF(S133=Datos!$B$88,25,0)))))))/100)+((IF(T133=Datos!$B$83,0,IF(T133=Datos!$B$84,5,IF(T133=Datos!$B$85,10,IF(T133=Datos!$B$86,15,IF(T133=Datos!$B$87,20,IF(T133=Datos!$B$88,25,0)))))))/100)+((IF(U133=Datos!$B$83,0,IF(U133=Datos!$B$84,5,IF(U133=Datos!$B$85,10,IF(U133=Datos!$B$86,15,IF(U133=Datos!$B$87,20,IF(U133=Datos!$B$88,25,0)))))))/100)+((IF(V133=Datos!$B$83,0,IF(V133=Datos!$B$84,5,IF(V133=Datos!$B$85,10,IF(V133=Datos!$B$86,15,IF(V133=Datos!$B$87,20,IF(V133=Datos!$B$88,25,0)))))))/100)</f>
        <v>0</v>
      </c>
      <c r="X133" s="221"/>
      <c r="Y133" s="212"/>
      <c r="Z133" s="224"/>
      <c r="AA133" s="212"/>
      <c r="AB133" s="215"/>
      <c r="AC133" s="104"/>
    </row>
    <row r="134" spans="2:29" s="66" customFormat="1" ht="30" customHeight="1" x14ac:dyDescent="0.25">
      <c r="B134" s="164"/>
      <c r="C134" s="165"/>
      <c r="D134" s="212"/>
      <c r="E134" s="227"/>
      <c r="F134" s="165"/>
      <c r="G134" s="230"/>
      <c r="H134" s="99"/>
      <c r="I134" s="100"/>
      <c r="J134" s="218"/>
      <c r="K134" s="218"/>
      <c r="L134" s="215"/>
      <c r="M134" s="100"/>
      <c r="N134" s="99"/>
      <c r="O134" s="99"/>
      <c r="P134" s="99"/>
      <c r="Q134" s="99"/>
      <c r="R134" s="100"/>
      <c r="S134" s="99"/>
      <c r="T134" s="99"/>
      <c r="U134" s="99"/>
      <c r="V134" s="99"/>
      <c r="W134" s="96">
        <f>((IF(S134=Datos!$B$83,0,IF(S134=Datos!$B$84,5,IF(S134=Datos!$B$85,10,IF(S134=Datos!$B$86,15,IF(S134=Datos!$B$87,20,IF(S134=Datos!$B$88,25,0)))))))/100)+((IF(T134=Datos!$B$83,0,IF(T134=Datos!$B$84,5,IF(T134=Datos!$B$85,10,IF(T134=Datos!$B$86,15,IF(T134=Datos!$B$87,20,IF(T134=Datos!$B$88,25,0)))))))/100)+((IF(U134=Datos!$B$83,0,IF(U134=Datos!$B$84,5,IF(U134=Datos!$B$85,10,IF(U134=Datos!$B$86,15,IF(U134=Datos!$B$87,20,IF(U134=Datos!$B$88,25,0)))))))/100)+((IF(V134=Datos!$B$83,0,IF(V134=Datos!$B$84,5,IF(V134=Datos!$B$85,10,IF(V134=Datos!$B$86,15,IF(V134=Datos!$B$87,20,IF(V134=Datos!$B$88,25,0)))))))/100)</f>
        <v>0</v>
      </c>
      <c r="X134" s="221"/>
      <c r="Y134" s="212"/>
      <c r="Z134" s="224"/>
      <c r="AA134" s="212"/>
      <c r="AB134" s="215"/>
      <c r="AC134" s="104"/>
    </row>
    <row r="135" spans="2:29" s="66" customFormat="1" ht="30" customHeight="1" x14ac:dyDescent="0.25">
      <c r="B135" s="164"/>
      <c r="C135" s="165"/>
      <c r="D135" s="212"/>
      <c r="E135" s="227"/>
      <c r="F135" s="165"/>
      <c r="G135" s="230"/>
      <c r="H135" s="99"/>
      <c r="I135" s="100"/>
      <c r="J135" s="218"/>
      <c r="K135" s="218"/>
      <c r="L135" s="215"/>
      <c r="M135" s="100"/>
      <c r="N135" s="99"/>
      <c r="O135" s="99"/>
      <c r="P135" s="99"/>
      <c r="Q135" s="99"/>
      <c r="R135" s="100"/>
      <c r="S135" s="99"/>
      <c r="T135" s="99"/>
      <c r="U135" s="99"/>
      <c r="V135" s="99"/>
      <c r="W135" s="96">
        <f>((IF(S135=Datos!$B$83,0,IF(S135=Datos!$B$84,5,IF(S135=Datos!$B$85,10,IF(S135=Datos!$B$86,15,IF(S135=Datos!$B$87,20,IF(S135=Datos!$B$88,25,0)))))))/100)+((IF(T135=Datos!$B$83,0,IF(T135=Datos!$B$84,5,IF(T135=Datos!$B$85,10,IF(T135=Datos!$B$86,15,IF(T135=Datos!$B$87,20,IF(T135=Datos!$B$88,25,0)))))))/100)+((IF(U135=Datos!$B$83,0,IF(U135=Datos!$B$84,5,IF(U135=Datos!$B$85,10,IF(U135=Datos!$B$86,15,IF(U135=Datos!$B$87,20,IF(U135=Datos!$B$88,25,0)))))))/100)+((IF(V135=Datos!$B$83,0,IF(V135=Datos!$B$84,5,IF(V135=Datos!$B$85,10,IF(V135=Datos!$B$86,15,IF(V135=Datos!$B$87,20,IF(V135=Datos!$B$88,25,0)))))))/100)</f>
        <v>0</v>
      </c>
      <c r="X135" s="221"/>
      <c r="Y135" s="212"/>
      <c r="Z135" s="224"/>
      <c r="AA135" s="212"/>
      <c r="AB135" s="215"/>
      <c r="AC135" s="104"/>
    </row>
    <row r="136" spans="2:29" s="66" customFormat="1" ht="30" customHeight="1" thickBot="1" x14ac:dyDescent="0.3">
      <c r="B136" s="166"/>
      <c r="C136" s="167"/>
      <c r="D136" s="213"/>
      <c r="E136" s="228"/>
      <c r="F136" s="167"/>
      <c r="G136" s="231"/>
      <c r="H136" s="101"/>
      <c r="I136" s="102"/>
      <c r="J136" s="219"/>
      <c r="K136" s="219"/>
      <c r="L136" s="216"/>
      <c r="M136" s="102"/>
      <c r="N136" s="101"/>
      <c r="O136" s="101"/>
      <c r="P136" s="101"/>
      <c r="Q136" s="101"/>
      <c r="R136" s="102"/>
      <c r="S136" s="101"/>
      <c r="T136" s="101"/>
      <c r="U136" s="101"/>
      <c r="V136" s="101"/>
      <c r="W136" s="97">
        <f>((IF(S136=Datos!$B$83,0,IF(S136=Datos!$B$84,5,IF(S136=Datos!$B$85,10,IF(S136=Datos!$B$86,15,IF(S136=Datos!$B$87,20,IF(S136=Datos!$B$88,25,0)))))))/100)+((IF(T136=Datos!$B$83,0,IF(T136=Datos!$B$84,5,IF(T136=Datos!$B$85,10,IF(T136=Datos!$B$86,15,IF(T136=Datos!$B$87,20,IF(T136=Datos!$B$88,25,0)))))))/100)+((IF(U136=Datos!$B$83,0,IF(U136=Datos!$B$84,5,IF(U136=Datos!$B$85,10,IF(U136=Datos!$B$86,15,IF(U136=Datos!$B$87,20,IF(U136=Datos!$B$88,25,0)))))))/100)+((IF(V136=Datos!$B$83,0,IF(V136=Datos!$B$84,5,IF(V136=Datos!$B$85,10,IF(V136=Datos!$B$86,15,IF(V136=Datos!$B$87,20,IF(V136=Datos!$B$88,25,0)))))))/100)</f>
        <v>0</v>
      </c>
      <c r="X136" s="222"/>
      <c r="Y136" s="213"/>
      <c r="Z136" s="225"/>
      <c r="AA136" s="213"/>
      <c r="AB136" s="216"/>
      <c r="AC136" s="105"/>
    </row>
    <row r="137" spans="2:29" s="66" customFormat="1" ht="30" customHeight="1" x14ac:dyDescent="0.25">
      <c r="B137" s="162"/>
      <c r="C137" s="163"/>
      <c r="D137" s="211" t="str">
        <f>IF(B137="","-",VLOOKUP(B137,Datos!$B$3:$C$25,2,FALSE))</f>
        <v>-</v>
      </c>
      <c r="E137" s="226"/>
      <c r="F137" s="163"/>
      <c r="G137" s="229"/>
      <c r="H137" s="81"/>
      <c r="I137" s="79"/>
      <c r="J137" s="217"/>
      <c r="K137" s="217"/>
      <c r="L137" s="214" t="str">
        <f>IF(AND(J137=Datos!$B$186,K137=Datos!$B$193),Datos!$D$186,IF(AND(J137=Datos!$B$186,K137=Datos!$B$194),Datos!$E$186,IF(AND(J137=Datos!$B$186,K137=Datos!$B$195),Datos!$F$186,IF(AND(J137=Datos!$B$186,K137=Datos!$B$196),Datos!$G$186,IF(AND(J137=Datos!$B$186,K137=Datos!$B$197),Datos!$H$186,IF(AND(J137=Datos!$B$187,K137=Datos!$B$193),Datos!$D$187,IF(AND(J137=Datos!$B$187,K137=Datos!$B$194),Datos!$E$187,IF(AND(J137=Datos!$B$187,K137=Datos!$B$195),Datos!$F$187,IF(AND(J137=Datos!$B$187,K137=Datos!$B$196),Datos!$G$187,IF(AND(J137=Datos!$B$187,K137=Datos!$B$197),Datos!$H$187,IF(AND(J137=Datos!$B$188,K137=Datos!$B$193),Datos!$D$188,IF(AND(J137=Datos!$B$188,K137=Datos!$B$194),Datos!$E$188,IF(AND(J137=Datos!$B$188,K137=Datos!$B$195),Datos!$F$188,IF(AND(J137=Datos!$B$188,K137=Datos!$B$196),Datos!$G$188,IF(AND(J137=Datos!$B$188,K137=Datos!$B$197),Datos!$H$188,IF(AND(J137=Datos!$B$189,K137=Datos!$B$193),Datos!$D$189,IF(AND(J137=Datos!$B$189,K137=Datos!$B$194),Datos!$E$189,IF(AND(J137=Datos!$B$189,K137=Datos!$B$195),Datos!$F$189,IF(AND(J137=Datos!$B$189,K137=Datos!$B$196),Datos!$G$189,IF(AND(J137=Datos!$B$189,K137=Datos!$B$197),Datos!$H$189,IF(AND(J137=Datos!$B$190,K137=Datos!$B$193),Datos!$D$190,IF(AND(J137=Datos!$B$190,K137=Datos!$B$194),Datos!$E$190,IF(AND(J137=Datos!$B$190,K137=Datos!$B$195),Datos!$F$190,IF(AND(J137=Datos!$B$190,K137=Datos!$B$196),Datos!$G$190,IF(AND(J137=Datos!$B$190,K137=Datos!$B$197),Datos!$H$190,"-")))))))))))))))))))))))))</f>
        <v>-</v>
      </c>
      <c r="M137" s="79"/>
      <c r="N137" s="81"/>
      <c r="O137" s="81"/>
      <c r="P137" s="81"/>
      <c r="Q137" s="81"/>
      <c r="R137" s="79"/>
      <c r="S137" s="81"/>
      <c r="T137" s="81"/>
      <c r="U137" s="81"/>
      <c r="V137" s="81"/>
      <c r="W137" s="80">
        <f>((IF(S137=Datos!$B$83,0,IF(S137=Datos!$B$84,5,IF(S137=Datos!$B$85,10,IF(S137=Datos!$B$86,15,IF(S137=Datos!$B$87,20,IF(S137=Datos!$B$88,25,0)))))))/100)+((IF(T137=Datos!$B$83,0,IF(T137=Datos!$B$84,5,IF(T137=Datos!$B$85,10,IF(T137=Datos!$B$86,15,IF(T137=Datos!$B$87,20,IF(T137=Datos!$B$88,25,0)))))))/100)+((IF(U137=Datos!$B$83,0,IF(U137=Datos!$B$84,5,IF(U137=Datos!$B$85,10,IF(U137=Datos!$B$86,15,IF(U137=Datos!$B$87,20,IF(U137=Datos!$B$88,25,0)))))))/100)+((IF(V137=Datos!$B$83,0,IF(V137=Datos!$B$84,5,IF(V137=Datos!$B$85,10,IF(V137=Datos!$B$86,15,IF(V137=Datos!$B$87,20,IF(V137=Datos!$B$88,25,0)))))))/100)</f>
        <v>0</v>
      </c>
      <c r="X137" s="220">
        <f>IF(ISERROR((IF(R137=Datos!$B$80,W137,0)+IF(R138=Datos!$B$80,W138,0)+IF(R139=Datos!$B$80,W139,0)+IF(R140=Datos!$B$80,W140,0)+IF(R141=Datos!$B$80,W141,0)+IF(R142=Datos!$B$80,W142,0))/(IF(R137=Datos!$B$80,1,0)+IF(R138=Datos!$B$80,1,0)+IF(R139=Datos!$B$80,1,0)+IF(R140=Datos!$B$80,1,0)+IF(R141=Datos!$B$80,1,0)+IF(R142=Datos!$B$80,1,0))),0,(IF(R137=Datos!$B$80,W137,0)+IF(R138=Datos!$B$80,W138,0)+IF(R139=Datos!$B$80,W139,0)+IF(R140=Datos!$B$80,W140,0)+IF(R141=Datos!$B$80,W141,0)+IF(R142=Datos!$B$80,W142,0))/(IF(R137=Datos!$B$80,1,0)+IF(R138=Datos!$B$80,1,0)+IF(R139=Datos!$B$80,1,0)+IF(R140=Datos!$B$80,1,0)+IF(R141=Datos!$B$80,1,0)+IF(R142=Datos!$B$80,1,0)))</f>
        <v>0</v>
      </c>
      <c r="Y137" s="211" t="str">
        <f>IF(J137="","-",(IF(X137&gt;0,(IF(J137=Datos!$B$65,Datos!$B$65,IF(AND(J137=Datos!$B$66,X137&gt;0.49),Datos!$B$65,IF(AND(J137=Datos!$B$67,X137&gt;0.74),Datos!$B$65,IF(AND(J137=Datos!$B$67,X137&lt;0.75,X137&gt;0.49),Datos!$B$66,IF(AND(J137=Datos!$B$68,X137&gt;0.74),Datos!$B$66,IF(AND(J137=Datos!$B$68,X137&lt;0.75,X137&gt;0.49),Datos!$B$67,IF(AND(J137=Datos!$B$69,X137&gt;0.74),Datos!$B$67,IF(AND(J137=Datos!$B$69,X137&lt;0.75,X137&gt;0.49),Datos!$B$68,J137))))))))),J137)))</f>
        <v>-</v>
      </c>
      <c r="Z137" s="223">
        <f>IF(ISERROR((IF(R137=Datos!$B$79,W137,0)+IF(R138=Datos!$B$79,W138,0)+IF(R139=Datos!$B$79,W139,0)+IF(R140=Datos!$B$79,W140,0)+IF(R141=Datos!$B$79,W141,0)+IF(R142=Datos!$B$79,W142,0))/(IF(R137=Datos!$B$79,1,0)+IF(R138=Datos!$B$79,1,0)+IF(R139=Datos!$B$79,1,0)+IF(R140=Datos!$B$79,1,0)+IF(R141=Datos!$B$79,1,0)+IF(R142=Datos!$B$79,1,0))),0,(IF(R137=Datos!$B$79,W137,0)+IF(R138=Datos!$B$79,W138,0)+IF(R139=Datos!$B$79,W139,0)+IF(R140=Datos!$B$79,W140,0)+IF(R141=Datos!$B$79,W141,0)+IF(R142=Datos!$B$79,W142,0))/(IF(R137=Datos!$B$79,1,0)+IF(R138=Datos!$B$79,1,0)+IF(R139=Datos!$B$79,1,0)+IF(R140=Datos!$B$79,1,0)+IF(R141=Datos!$B$79,1,0)+IF(R142=Datos!$B$79,1,0)))</f>
        <v>0</v>
      </c>
      <c r="AA137" s="211" t="str">
        <f>IF(K137="","-",(IF(Z137&gt;0,(IF(K137=Datos!$B$72,Datos!$B$72,IF(AND(K137=Datos!$B$73,Z137&gt;0.49),Datos!$B$72,IF(AND(K137=Datos!$B$74,Z137&gt;0.74),Datos!$B$72,IF(AND(K137=Datos!$B$74,Z137&lt;0.75,Z137&gt;0.49),Datos!$B$73,IF(AND(K137=Datos!$B$75,Z137&gt;0.74),Datos!$B$73,IF(AND(K137=Datos!$B$75,Z137&lt;0.75,Z137&gt;0.49),Datos!$B$74,IF(AND(K137=Datos!$B$76,Z137&gt;0.74),Datos!$B$74,IF(AND(K137=Datos!$B$76,Z137&lt;0.75,Z137&gt;0.49),Datos!$B$75,K137))))))))),K137)))</f>
        <v>-</v>
      </c>
      <c r="AB137" s="214" t="str">
        <f>IF(AND(Y137=Datos!$B$186,AA137=Datos!$B$193),Datos!$D$186,IF(AND(Y137=Datos!$B$186,AA137=Datos!$B$194),Datos!$E$186,IF(AND(Y137=Datos!$B$186,AA137=Datos!$B$195),Datos!$F$186,IF(AND(Y137=Datos!$B$186,AA137=Datos!$B$196),Datos!$G$186,IF(AND(Y137=Datos!$B$186,AA137=Datos!$B$197),Datos!$H$186,IF(AND(Y137=Datos!$B$187,AA137=Datos!$B$193),Datos!$D$187,IF(AND(Y137=Datos!$B$187,AA137=Datos!$B$194),Datos!$E$187,IF(AND(Y137=Datos!$B$187,AA137=Datos!$B$195),Datos!$F$187,IF(AND(Y137=Datos!$B$187,AA137=Datos!$B$196),Datos!$G$187,IF(AND(Y137=Datos!$B$187,AA137=Datos!$B$197),Datos!$H$187,IF(AND(Y137=Datos!$B$188,AA137=Datos!$B$193),Datos!$D$188,IF(AND(Y137=Datos!$B$188,AA137=Datos!$B$194),Datos!$E$188,IF(AND(Y137=Datos!$B$188,AA137=Datos!$B$195),Datos!$F$188,IF(AND(Y137=Datos!$B$188,AA137=Datos!$B$196),Datos!$G$188,IF(AND(Y137=Datos!$B$188,AA137=Datos!$B$197),Datos!$H$188,IF(AND(Y137=Datos!$B$189,AA137=Datos!$B$193),Datos!$D$189,IF(AND(Y137=Datos!$B$189,AA137=Datos!$B$194),Datos!$E$189,IF(AND(Y137=Datos!$B$189,AA137=Datos!$B$195),Datos!$F$189,IF(AND(Y137=Datos!$B$189,AA137=Datos!$B$196),Datos!$G$189,IF(AND(Y137=Datos!$B$189,AA137=Datos!$B$197),Datos!$H$189,IF(AND(Y137=Datos!$B$190,AA137=Datos!$B$193),Datos!$D$190,IF(AND(Y137=Datos!$B$190,AA137=Datos!$B$194),Datos!$E$190,IF(AND(Y137=Datos!$B$190,AA137=Datos!$B$195),Datos!$F$190,IF(AND(Y137=Datos!$B$190,AA137=Datos!$B$196),Datos!$G$190,IF(AND(Y137=Datos!$B$190,AA137=Datos!$B$197),Datos!$H$190,"-")))))))))))))))))))))))))</f>
        <v>-</v>
      </c>
      <c r="AC137" s="103"/>
    </row>
    <row r="138" spans="2:29" s="66" customFormat="1" ht="30" customHeight="1" x14ac:dyDescent="0.25">
      <c r="B138" s="164"/>
      <c r="C138" s="165"/>
      <c r="D138" s="212"/>
      <c r="E138" s="227"/>
      <c r="F138" s="165"/>
      <c r="G138" s="230"/>
      <c r="H138" s="99"/>
      <c r="I138" s="100"/>
      <c r="J138" s="218"/>
      <c r="K138" s="218"/>
      <c r="L138" s="215"/>
      <c r="M138" s="100"/>
      <c r="N138" s="99"/>
      <c r="O138" s="99"/>
      <c r="P138" s="99"/>
      <c r="Q138" s="99"/>
      <c r="R138" s="100"/>
      <c r="S138" s="99"/>
      <c r="T138" s="99"/>
      <c r="U138" s="99"/>
      <c r="V138" s="99"/>
      <c r="W138" s="96">
        <f>((IF(S138=Datos!$B$83,0,IF(S138=Datos!$B$84,5,IF(S138=Datos!$B$85,10,IF(S138=Datos!$B$86,15,IF(S138=Datos!$B$87,20,IF(S138=Datos!$B$88,25,0)))))))/100)+((IF(T138=Datos!$B$83,0,IF(T138=Datos!$B$84,5,IF(T138=Datos!$B$85,10,IF(T138=Datos!$B$86,15,IF(T138=Datos!$B$87,20,IF(T138=Datos!$B$88,25,0)))))))/100)+((IF(U138=Datos!$B$83,0,IF(U138=Datos!$B$84,5,IF(U138=Datos!$B$85,10,IF(U138=Datos!$B$86,15,IF(U138=Datos!$B$87,20,IF(U138=Datos!$B$88,25,0)))))))/100)+((IF(V138=Datos!$B$83,0,IF(V138=Datos!$B$84,5,IF(V138=Datos!$B$85,10,IF(V138=Datos!$B$86,15,IF(V138=Datos!$B$87,20,IF(V138=Datos!$B$88,25,0)))))))/100)</f>
        <v>0</v>
      </c>
      <c r="X138" s="221"/>
      <c r="Y138" s="212"/>
      <c r="Z138" s="224"/>
      <c r="AA138" s="212"/>
      <c r="AB138" s="215"/>
      <c r="AC138" s="104"/>
    </row>
    <row r="139" spans="2:29" s="66" customFormat="1" ht="30" customHeight="1" x14ac:dyDescent="0.25">
      <c r="B139" s="164"/>
      <c r="C139" s="165"/>
      <c r="D139" s="212"/>
      <c r="E139" s="227"/>
      <c r="F139" s="165"/>
      <c r="G139" s="230"/>
      <c r="H139" s="99"/>
      <c r="I139" s="100"/>
      <c r="J139" s="218"/>
      <c r="K139" s="218"/>
      <c r="L139" s="215"/>
      <c r="M139" s="100"/>
      <c r="N139" s="99"/>
      <c r="O139" s="99"/>
      <c r="P139" s="99"/>
      <c r="Q139" s="99"/>
      <c r="R139" s="100"/>
      <c r="S139" s="99"/>
      <c r="T139" s="99"/>
      <c r="U139" s="99"/>
      <c r="V139" s="99"/>
      <c r="W139" s="96">
        <f>((IF(S139=Datos!$B$83,0,IF(S139=Datos!$B$84,5,IF(S139=Datos!$B$85,10,IF(S139=Datos!$B$86,15,IF(S139=Datos!$B$87,20,IF(S139=Datos!$B$88,25,0)))))))/100)+((IF(T139=Datos!$B$83,0,IF(T139=Datos!$B$84,5,IF(T139=Datos!$B$85,10,IF(T139=Datos!$B$86,15,IF(T139=Datos!$B$87,20,IF(T139=Datos!$B$88,25,0)))))))/100)+((IF(U139=Datos!$B$83,0,IF(U139=Datos!$B$84,5,IF(U139=Datos!$B$85,10,IF(U139=Datos!$B$86,15,IF(U139=Datos!$B$87,20,IF(U139=Datos!$B$88,25,0)))))))/100)+((IF(V139=Datos!$B$83,0,IF(V139=Datos!$B$84,5,IF(V139=Datos!$B$85,10,IF(V139=Datos!$B$86,15,IF(V139=Datos!$B$87,20,IF(V139=Datos!$B$88,25,0)))))))/100)</f>
        <v>0</v>
      </c>
      <c r="X139" s="221"/>
      <c r="Y139" s="212"/>
      <c r="Z139" s="224"/>
      <c r="AA139" s="212"/>
      <c r="AB139" s="215"/>
      <c r="AC139" s="104"/>
    </row>
    <row r="140" spans="2:29" s="66" customFormat="1" ht="30" customHeight="1" x14ac:dyDescent="0.25">
      <c r="B140" s="164"/>
      <c r="C140" s="165"/>
      <c r="D140" s="212"/>
      <c r="E140" s="227"/>
      <c r="F140" s="165"/>
      <c r="G140" s="230"/>
      <c r="H140" s="99"/>
      <c r="I140" s="100"/>
      <c r="J140" s="218"/>
      <c r="K140" s="218"/>
      <c r="L140" s="215"/>
      <c r="M140" s="100"/>
      <c r="N140" s="99"/>
      <c r="O140" s="99"/>
      <c r="P140" s="99"/>
      <c r="Q140" s="99"/>
      <c r="R140" s="100"/>
      <c r="S140" s="99"/>
      <c r="T140" s="99"/>
      <c r="U140" s="99"/>
      <c r="V140" s="99"/>
      <c r="W140" s="96">
        <f>((IF(S140=Datos!$B$83,0,IF(S140=Datos!$B$84,5,IF(S140=Datos!$B$85,10,IF(S140=Datos!$B$86,15,IF(S140=Datos!$B$87,20,IF(S140=Datos!$B$88,25,0)))))))/100)+((IF(T140=Datos!$B$83,0,IF(T140=Datos!$B$84,5,IF(T140=Datos!$B$85,10,IF(T140=Datos!$B$86,15,IF(T140=Datos!$B$87,20,IF(T140=Datos!$B$88,25,0)))))))/100)+((IF(U140=Datos!$B$83,0,IF(U140=Datos!$B$84,5,IF(U140=Datos!$B$85,10,IF(U140=Datos!$B$86,15,IF(U140=Datos!$B$87,20,IF(U140=Datos!$B$88,25,0)))))))/100)+((IF(V140=Datos!$B$83,0,IF(V140=Datos!$B$84,5,IF(V140=Datos!$B$85,10,IF(V140=Datos!$B$86,15,IF(V140=Datos!$B$87,20,IF(V140=Datos!$B$88,25,0)))))))/100)</f>
        <v>0</v>
      </c>
      <c r="X140" s="221"/>
      <c r="Y140" s="212"/>
      <c r="Z140" s="224"/>
      <c r="AA140" s="212"/>
      <c r="AB140" s="215"/>
      <c r="AC140" s="104"/>
    </row>
    <row r="141" spans="2:29" s="66" customFormat="1" ht="30" customHeight="1" x14ac:dyDescent="0.25">
      <c r="B141" s="164"/>
      <c r="C141" s="165"/>
      <c r="D141" s="212"/>
      <c r="E141" s="227"/>
      <c r="F141" s="165"/>
      <c r="G141" s="230"/>
      <c r="H141" s="99"/>
      <c r="I141" s="100"/>
      <c r="J141" s="218"/>
      <c r="K141" s="218"/>
      <c r="L141" s="215"/>
      <c r="M141" s="100"/>
      <c r="N141" s="99"/>
      <c r="O141" s="99"/>
      <c r="P141" s="99"/>
      <c r="Q141" s="99"/>
      <c r="R141" s="100"/>
      <c r="S141" s="99"/>
      <c r="T141" s="99"/>
      <c r="U141" s="99"/>
      <c r="V141" s="99"/>
      <c r="W141" s="96">
        <f>((IF(S141=Datos!$B$83,0,IF(S141=Datos!$B$84,5,IF(S141=Datos!$B$85,10,IF(S141=Datos!$B$86,15,IF(S141=Datos!$B$87,20,IF(S141=Datos!$B$88,25,0)))))))/100)+((IF(T141=Datos!$B$83,0,IF(T141=Datos!$B$84,5,IF(T141=Datos!$B$85,10,IF(T141=Datos!$B$86,15,IF(T141=Datos!$B$87,20,IF(T141=Datos!$B$88,25,0)))))))/100)+((IF(U141=Datos!$B$83,0,IF(U141=Datos!$B$84,5,IF(U141=Datos!$B$85,10,IF(U141=Datos!$B$86,15,IF(U141=Datos!$B$87,20,IF(U141=Datos!$B$88,25,0)))))))/100)+((IF(V141=Datos!$B$83,0,IF(V141=Datos!$B$84,5,IF(V141=Datos!$B$85,10,IF(V141=Datos!$B$86,15,IF(V141=Datos!$B$87,20,IF(V141=Datos!$B$88,25,0)))))))/100)</f>
        <v>0</v>
      </c>
      <c r="X141" s="221"/>
      <c r="Y141" s="212"/>
      <c r="Z141" s="224"/>
      <c r="AA141" s="212"/>
      <c r="AB141" s="215"/>
      <c r="AC141" s="104"/>
    </row>
    <row r="142" spans="2:29" s="66" customFormat="1" ht="30" customHeight="1" thickBot="1" x14ac:dyDescent="0.3">
      <c r="B142" s="166"/>
      <c r="C142" s="167"/>
      <c r="D142" s="213"/>
      <c r="E142" s="228"/>
      <c r="F142" s="167"/>
      <c r="G142" s="231"/>
      <c r="H142" s="101"/>
      <c r="I142" s="102"/>
      <c r="J142" s="219"/>
      <c r="K142" s="219"/>
      <c r="L142" s="216"/>
      <c r="M142" s="102"/>
      <c r="N142" s="101"/>
      <c r="O142" s="101"/>
      <c r="P142" s="101"/>
      <c r="Q142" s="101"/>
      <c r="R142" s="102"/>
      <c r="S142" s="101"/>
      <c r="T142" s="101"/>
      <c r="U142" s="101"/>
      <c r="V142" s="101"/>
      <c r="W142" s="97">
        <f>((IF(S142=Datos!$B$83,0,IF(S142=Datos!$B$84,5,IF(S142=Datos!$B$85,10,IF(S142=Datos!$B$86,15,IF(S142=Datos!$B$87,20,IF(S142=Datos!$B$88,25,0)))))))/100)+((IF(T142=Datos!$B$83,0,IF(T142=Datos!$B$84,5,IF(T142=Datos!$B$85,10,IF(T142=Datos!$B$86,15,IF(T142=Datos!$B$87,20,IF(T142=Datos!$B$88,25,0)))))))/100)+((IF(U142=Datos!$B$83,0,IF(U142=Datos!$B$84,5,IF(U142=Datos!$B$85,10,IF(U142=Datos!$B$86,15,IF(U142=Datos!$B$87,20,IF(U142=Datos!$B$88,25,0)))))))/100)+((IF(V142=Datos!$B$83,0,IF(V142=Datos!$B$84,5,IF(V142=Datos!$B$85,10,IF(V142=Datos!$B$86,15,IF(V142=Datos!$B$87,20,IF(V142=Datos!$B$88,25,0)))))))/100)</f>
        <v>0</v>
      </c>
      <c r="X142" s="222"/>
      <c r="Y142" s="213"/>
      <c r="Z142" s="225"/>
      <c r="AA142" s="213"/>
      <c r="AB142" s="216"/>
      <c r="AC142" s="105"/>
    </row>
    <row r="143" spans="2:29" s="66" customFormat="1" ht="30" customHeight="1" x14ac:dyDescent="0.25">
      <c r="B143" s="162"/>
      <c r="C143" s="163"/>
      <c r="D143" s="211" t="str">
        <f>IF(B143="","-",VLOOKUP(B143,Datos!$B$3:$C$25,2,FALSE))</f>
        <v>-</v>
      </c>
      <c r="E143" s="226"/>
      <c r="F143" s="163"/>
      <c r="G143" s="229"/>
      <c r="H143" s="81"/>
      <c r="I143" s="79"/>
      <c r="J143" s="217"/>
      <c r="K143" s="217"/>
      <c r="L143" s="214" t="str">
        <f>IF(AND(J143=Datos!$B$186,K143=Datos!$B$193),Datos!$D$186,IF(AND(J143=Datos!$B$186,K143=Datos!$B$194),Datos!$E$186,IF(AND(J143=Datos!$B$186,K143=Datos!$B$195),Datos!$F$186,IF(AND(J143=Datos!$B$186,K143=Datos!$B$196),Datos!$G$186,IF(AND(J143=Datos!$B$186,K143=Datos!$B$197),Datos!$H$186,IF(AND(J143=Datos!$B$187,K143=Datos!$B$193),Datos!$D$187,IF(AND(J143=Datos!$B$187,K143=Datos!$B$194),Datos!$E$187,IF(AND(J143=Datos!$B$187,K143=Datos!$B$195),Datos!$F$187,IF(AND(J143=Datos!$B$187,K143=Datos!$B$196),Datos!$G$187,IF(AND(J143=Datos!$B$187,K143=Datos!$B$197),Datos!$H$187,IF(AND(J143=Datos!$B$188,K143=Datos!$B$193),Datos!$D$188,IF(AND(J143=Datos!$B$188,K143=Datos!$B$194),Datos!$E$188,IF(AND(J143=Datos!$B$188,K143=Datos!$B$195),Datos!$F$188,IF(AND(J143=Datos!$B$188,K143=Datos!$B$196),Datos!$G$188,IF(AND(J143=Datos!$B$188,K143=Datos!$B$197),Datos!$H$188,IF(AND(J143=Datos!$B$189,K143=Datos!$B$193),Datos!$D$189,IF(AND(J143=Datos!$B$189,K143=Datos!$B$194),Datos!$E$189,IF(AND(J143=Datos!$B$189,K143=Datos!$B$195),Datos!$F$189,IF(AND(J143=Datos!$B$189,K143=Datos!$B$196),Datos!$G$189,IF(AND(J143=Datos!$B$189,K143=Datos!$B$197),Datos!$H$189,IF(AND(J143=Datos!$B$190,K143=Datos!$B$193),Datos!$D$190,IF(AND(J143=Datos!$B$190,K143=Datos!$B$194),Datos!$E$190,IF(AND(J143=Datos!$B$190,K143=Datos!$B$195),Datos!$F$190,IF(AND(J143=Datos!$B$190,K143=Datos!$B$196),Datos!$G$190,IF(AND(J143=Datos!$B$190,K143=Datos!$B$197),Datos!$H$190,"-")))))))))))))))))))))))))</f>
        <v>-</v>
      </c>
      <c r="M143" s="79"/>
      <c r="N143" s="81"/>
      <c r="O143" s="81"/>
      <c r="P143" s="81"/>
      <c r="Q143" s="81"/>
      <c r="R143" s="79"/>
      <c r="S143" s="81"/>
      <c r="T143" s="81"/>
      <c r="U143" s="81"/>
      <c r="V143" s="81"/>
      <c r="W143" s="80">
        <f>((IF(S143=Datos!$B$83,0,IF(S143=Datos!$B$84,5,IF(S143=Datos!$B$85,10,IF(S143=Datos!$B$86,15,IF(S143=Datos!$B$87,20,IF(S143=Datos!$B$88,25,0)))))))/100)+((IF(T143=Datos!$B$83,0,IF(T143=Datos!$B$84,5,IF(T143=Datos!$B$85,10,IF(T143=Datos!$B$86,15,IF(T143=Datos!$B$87,20,IF(T143=Datos!$B$88,25,0)))))))/100)+((IF(U143=Datos!$B$83,0,IF(U143=Datos!$B$84,5,IF(U143=Datos!$B$85,10,IF(U143=Datos!$B$86,15,IF(U143=Datos!$B$87,20,IF(U143=Datos!$B$88,25,0)))))))/100)+((IF(V143=Datos!$B$83,0,IF(V143=Datos!$B$84,5,IF(V143=Datos!$B$85,10,IF(V143=Datos!$B$86,15,IF(V143=Datos!$B$87,20,IF(V143=Datos!$B$88,25,0)))))))/100)</f>
        <v>0</v>
      </c>
      <c r="X143" s="220">
        <f>IF(ISERROR((IF(R143=Datos!$B$80,W143,0)+IF(R144=Datos!$B$80,W144,0)+IF(R145=Datos!$B$80,W145,0)+IF(R146=Datos!$B$80,W146,0)+IF(R147=Datos!$B$80,W147,0)+IF(R148=Datos!$B$80,W148,0))/(IF(R143=Datos!$B$80,1,0)+IF(R144=Datos!$B$80,1,0)+IF(R145=Datos!$B$80,1,0)+IF(R146=Datos!$B$80,1,0)+IF(R147=Datos!$B$80,1,0)+IF(R148=Datos!$B$80,1,0))),0,(IF(R143=Datos!$B$80,W143,0)+IF(R144=Datos!$B$80,W144,0)+IF(R145=Datos!$B$80,W145,0)+IF(R146=Datos!$B$80,W146,0)+IF(R147=Datos!$B$80,W147,0)+IF(R148=Datos!$B$80,W148,0))/(IF(R143=Datos!$B$80,1,0)+IF(R144=Datos!$B$80,1,0)+IF(R145=Datos!$B$80,1,0)+IF(R146=Datos!$B$80,1,0)+IF(R147=Datos!$B$80,1,0)+IF(R148=Datos!$B$80,1,0)))</f>
        <v>0</v>
      </c>
      <c r="Y143" s="211" t="str">
        <f>IF(J143="","-",(IF(X143&gt;0,(IF(J143=Datos!$B$65,Datos!$B$65,IF(AND(J143=Datos!$B$66,X143&gt;0.49),Datos!$B$65,IF(AND(J143=Datos!$B$67,X143&gt;0.74),Datos!$B$65,IF(AND(J143=Datos!$B$67,X143&lt;0.75,X143&gt;0.49),Datos!$B$66,IF(AND(J143=Datos!$B$68,X143&gt;0.74),Datos!$B$66,IF(AND(J143=Datos!$B$68,X143&lt;0.75,X143&gt;0.49),Datos!$B$67,IF(AND(J143=Datos!$B$69,X143&gt;0.74),Datos!$B$67,IF(AND(J143=Datos!$B$69,X143&lt;0.75,X143&gt;0.49),Datos!$B$68,J143))))))))),J143)))</f>
        <v>-</v>
      </c>
      <c r="Z143" s="223">
        <f>IF(ISERROR((IF(R143=Datos!$B$79,W143,0)+IF(R144=Datos!$B$79,W144,0)+IF(R145=Datos!$B$79,W145,0)+IF(R146=Datos!$B$79,W146,0)+IF(R147=Datos!$B$79,W147,0)+IF(R148=Datos!$B$79,W148,0))/(IF(R143=Datos!$B$79,1,0)+IF(R144=Datos!$B$79,1,0)+IF(R145=Datos!$B$79,1,0)+IF(R146=Datos!$B$79,1,0)+IF(R147=Datos!$B$79,1,0)+IF(R148=Datos!$B$79,1,0))),0,(IF(R143=Datos!$B$79,W143,0)+IF(R144=Datos!$B$79,W144,0)+IF(R145=Datos!$B$79,W145,0)+IF(R146=Datos!$B$79,W146,0)+IF(R147=Datos!$B$79,W147,0)+IF(R148=Datos!$B$79,W148,0))/(IF(R143=Datos!$B$79,1,0)+IF(R144=Datos!$B$79,1,0)+IF(R145=Datos!$B$79,1,0)+IF(R146=Datos!$B$79,1,0)+IF(R147=Datos!$B$79,1,0)+IF(R148=Datos!$B$79,1,0)))</f>
        <v>0</v>
      </c>
      <c r="AA143" s="211" t="str">
        <f>IF(K143="","-",(IF(Z143&gt;0,(IF(K143=Datos!$B$72,Datos!$B$72,IF(AND(K143=Datos!$B$73,Z143&gt;0.49),Datos!$B$72,IF(AND(K143=Datos!$B$74,Z143&gt;0.74),Datos!$B$72,IF(AND(K143=Datos!$B$74,Z143&lt;0.75,Z143&gt;0.49),Datos!$B$73,IF(AND(K143=Datos!$B$75,Z143&gt;0.74),Datos!$B$73,IF(AND(K143=Datos!$B$75,Z143&lt;0.75,Z143&gt;0.49),Datos!$B$74,IF(AND(K143=Datos!$B$76,Z143&gt;0.74),Datos!$B$74,IF(AND(K143=Datos!$B$76,Z143&lt;0.75,Z143&gt;0.49),Datos!$B$75,K143))))))))),K143)))</f>
        <v>-</v>
      </c>
      <c r="AB143" s="214" t="str">
        <f>IF(AND(Y143=Datos!$B$186,AA143=Datos!$B$193),Datos!$D$186,IF(AND(Y143=Datos!$B$186,AA143=Datos!$B$194),Datos!$E$186,IF(AND(Y143=Datos!$B$186,AA143=Datos!$B$195),Datos!$F$186,IF(AND(Y143=Datos!$B$186,AA143=Datos!$B$196),Datos!$G$186,IF(AND(Y143=Datos!$B$186,AA143=Datos!$B$197),Datos!$H$186,IF(AND(Y143=Datos!$B$187,AA143=Datos!$B$193),Datos!$D$187,IF(AND(Y143=Datos!$B$187,AA143=Datos!$B$194),Datos!$E$187,IF(AND(Y143=Datos!$B$187,AA143=Datos!$B$195),Datos!$F$187,IF(AND(Y143=Datos!$B$187,AA143=Datos!$B$196),Datos!$G$187,IF(AND(Y143=Datos!$B$187,AA143=Datos!$B$197),Datos!$H$187,IF(AND(Y143=Datos!$B$188,AA143=Datos!$B$193),Datos!$D$188,IF(AND(Y143=Datos!$B$188,AA143=Datos!$B$194),Datos!$E$188,IF(AND(Y143=Datos!$B$188,AA143=Datos!$B$195),Datos!$F$188,IF(AND(Y143=Datos!$B$188,AA143=Datos!$B$196),Datos!$G$188,IF(AND(Y143=Datos!$B$188,AA143=Datos!$B$197),Datos!$H$188,IF(AND(Y143=Datos!$B$189,AA143=Datos!$B$193),Datos!$D$189,IF(AND(Y143=Datos!$B$189,AA143=Datos!$B$194),Datos!$E$189,IF(AND(Y143=Datos!$B$189,AA143=Datos!$B$195),Datos!$F$189,IF(AND(Y143=Datos!$B$189,AA143=Datos!$B$196),Datos!$G$189,IF(AND(Y143=Datos!$B$189,AA143=Datos!$B$197),Datos!$H$189,IF(AND(Y143=Datos!$B$190,AA143=Datos!$B$193),Datos!$D$190,IF(AND(Y143=Datos!$B$190,AA143=Datos!$B$194),Datos!$E$190,IF(AND(Y143=Datos!$B$190,AA143=Datos!$B$195),Datos!$F$190,IF(AND(Y143=Datos!$B$190,AA143=Datos!$B$196),Datos!$G$190,IF(AND(Y143=Datos!$B$190,AA143=Datos!$B$197),Datos!$H$190,"-")))))))))))))))))))))))))</f>
        <v>-</v>
      </c>
      <c r="AC143" s="103"/>
    </row>
    <row r="144" spans="2:29" s="66" customFormat="1" ht="30" customHeight="1" x14ac:dyDescent="0.25">
      <c r="B144" s="164"/>
      <c r="C144" s="165"/>
      <c r="D144" s="212"/>
      <c r="E144" s="227"/>
      <c r="F144" s="165"/>
      <c r="G144" s="230"/>
      <c r="H144" s="99"/>
      <c r="I144" s="100"/>
      <c r="J144" s="218"/>
      <c r="K144" s="218"/>
      <c r="L144" s="215"/>
      <c r="M144" s="100"/>
      <c r="N144" s="99"/>
      <c r="O144" s="99"/>
      <c r="P144" s="99"/>
      <c r="Q144" s="99"/>
      <c r="R144" s="100"/>
      <c r="S144" s="99"/>
      <c r="T144" s="99"/>
      <c r="U144" s="99"/>
      <c r="V144" s="99"/>
      <c r="W144" s="96">
        <f>((IF(S144=Datos!$B$83,0,IF(S144=Datos!$B$84,5,IF(S144=Datos!$B$85,10,IF(S144=Datos!$B$86,15,IF(S144=Datos!$B$87,20,IF(S144=Datos!$B$88,25,0)))))))/100)+((IF(T144=Datos!$B$83,0,IF(T144=Datos!$B$84,5,IF(T144=Datos!$B$85,10,IF(T144=Datos!$B$86,15,IF(T144=Datos!$B$87,20,IF(T144=Datos!$B$88,25,0)))))))/100)+((IF(U144=Datos!$B$83,0,IF(U144=Datos!$B$84,5,IF(U144=Datos!$B$85,10,IF(U144=Datos!$B$86,15,IF(U144=Datos!$B$87,20,IF(U144=Datos!$B$88,25,0)))))))/100)+((IF(V144=Datos!$B$83,0,IF(V144=Datos!$B$84,5,IF(V144=Datos!$B$85,10,IF(V144=Datos!$B$86,15,IF(V144=Datos!$B$87,20,IF(V144=Datos!$B$88,25,0)))))))/100)</f>
        <v>0</v>
      </c>
      <c r="X144" s="221"/>
      <c r="Y144" s="212"/>
      <c r="Z144" s="224"/>
      <c r="AA144" s="212"/>
      <c r="AB144" s="215"/>
      <c r="AC144" s="104"/>
    </row>
    <row r="145" spans="2:29" s="66" customFormat="1" ht="30" customHeight="1" x14ac:dyDescent="0.25">
      <c r="B145" s="164"/>
      <c r="C145" s="165"/>
      <c r="D145" s="212"/>
      <c r="E145" s="227"/>
      <c r="F145" s="165"/>
      <c r="G145" s="230"/>
      <c r="H145" s="99"/>
      <c r="I145" s="100"/>
      <c r="J145" s="218"/>
      <c r="K145" s="218"/>
      <c r="L145" s="215"/>
      <c r="M145" s="100"/>
      <c r="N145" s="99"/>
      <c r="O145" s="99"/>
      <c r="P145" s="99"/>
      <c r="Q145" s="99"/>
      <c r="R145" s="100"/>
      <c r="S145" s="99"/>
      <c r="T145" s="99"/>
      <c r="U145" s="99"/>
      <c r="V145" s="99"/>
      <c r="W145" s="96">
        <f>((IF(S145=Datos!$B$83,0,IF(S145=Datos!$B$84,5,IF(S145=Datos!$B$85,10,IF(S145=Datos!$B$86,15,IF(S145=Datos!$B$87,20,IF(S145=Datos!$B$88,25,0)))))))/100)+((IF(T145=Datos!$B$83,0,IF(T145=Datos!$B$84,5,IF(T145=Datos!$B$85,10,IF(T145=Datos!$B$86,15,IF(T145=Datos!$B$87,20,IF(T145=Datos!$B$88,25,0)))))))/100)+((IF(U145=Datos!$B$83,0,IF(U145=Datos!$B$84,5,IF(U145=Datos!$B$85,10,IF(U145=Datos!$B$86,15,IF(U145=Datos!$B$87,20,IF(U145=Datos!$B$88,25,0)))))))/100)+((IF(V145=Datos!$B$83,0,IF(V145=Datos!$B$84,5,IF(V145=Datos!$B$85,10,IF(V145=Datos!$B$86,15,IF(V145=Datos!$B$87,20,IF(V145=Datos!$B$88,25,0)))))))/100)</f>
        <v>0</v>
      </c>
      <c r="X145" s="221"/>
      <c r="Y145" s="212"/>
      <c r="Z145" s="224"/>
      <c r="AA145" s="212"/>
      <c r="AB145" s="215"/>
      <c r="AC145" s="104"/>
    </row>
    <row r="146" spans="2:29" s="66" customFormat="1" ht="30" customHeight="1" x14ac:dyDescent="0.25">
      <c r="B146" s="164"/>
      <c r="C146" s="165"/>
      <c r="D146" s="212"/>
      <c r="E146" s="227"/>
      <c r="F146" s="165"/>
      <c r="G146" s="230"/>
      <c r="H146" s="99"/>
      <c r="I146" s="100"/>
      <c r="J146" s="218"/>
      <c r="K146" s="218"/>
      <c r="L146" s="215"/>
      <c r="M146" s="100"/>
      <c r="N146" s="99"/>
      <c r="O146" s="99"/>
      <c r="P146" s="99"/>
      <c r="Q146" s="99"/>
      <c r="R146" s="100"/>
      <c r="S146" s="99"/>
      <c r="T146" s="99"/>
      <c r="U146" s="99"/>
      <c r="V146" s="99"/>
      <c r="W146" s="96">
        <f>((IF(S146=Datos!$B$83,0,IF(S146=Datos!$B$84,5,IF(S146=Datos!$B$85,10,IF(S146=Datos!$B$86,15,IF(S146=Datos!$B$87,20,IF(S146=Datos!$B$88,25,0)))))))/100)+((IF(T146=Datos!$B$83,0,IF(T146=Datos!$B$84,5,IF(T146=Datos!$B$85,10,IF(T146=Datos!$B$86,15,IF(T146=Datos!$B$87,20,IF(T146=Datos!$B$88,25,0)))))))/100)+((IF(U146=Datos!$B$83,0,IF(U146=Datos!$B$84,5,IF(U146=Datos!$B$85,10,IF(U146=Datos!$B$86,15,IF(U146=Datos!$B$87,20,IF(U146=Datos!$B$88,25,0)))))))/100)+((IF(V146=Datos!$B$83,0,IF(V146=Datos!$B$84,5,IF(V146=Datos!$B$85,10,IF(V146=Datos!$B$86,15,IF(V146=Datos!$B$87,20,IF(V146=Datos!$B$88,25,0)))))))/100)</f>
        <v>0</v>
      </c>
      <c r="X146" s="221"/>
      <c r="Y146" s="212"/>
      <c r="Z146" s="224"/>
      <c r="AA146" s="212"/>
      <c r="AB146" s="215"/>
      <c r="AC146" s="104"/>
    </row>
    <row r="147" spans="2:29" s="66" customFormat="1" ht="30" customHeight="1" x14ac:dyDescent="0.25">
      <c r="B147" s="164"/>
      <c r="C147" s="165"/>
      <c r="D147" s="212"/>
      <c r="E147" s="227"/>
      <c r="F147" s="165"/>
      <c r="G147" s="230"/>
      <c r="H147" s="99"/>
      <c r="I147" s="100"/>
      <c r="J147" s="218"/>
      <c r="K147" s="218"/>
      <c r="L147" s="215"/>
      <c r="M147" s="100"/>
      <c r="N147" s="99"/>
      <c r="O147" s="99"/>
      <c r="P147" s="99"/>
      <c r="Q147" s="99"/>
      <c r="R147" s="100"/>
      <c r="S147" s="99"/>
      <c r="T147" s="99"/>
      <c r="U147" s="99"/>
      <c r="V147" s="99"/>
      <c r="W147" s="96">
        <f>((IF(S147=Datos!$B$83,0,IF(S147=Datos!$B$84,5,IF(S147=Datos!$B$85,10,IF(S147=Datos!$B$86,15,IF(S147=Datos!$B$87,20,IF(S147=Datos!$B$88,25,0)))))))/100)+((IF(T147=Datos!$B$83,0,IF(T147=Datos!$B$84,5,IF(T147=Datos!$B$85,10,IF(T147=Datos!$B$86,15,IF(T147=Datos!$B$87,20,IF(T147=Datos!$B$88,25,0)))))))/100)+((IF(U147=Datos!$B$83,0,IF(U147=Datos!$B$84,5,IF(U147=Datos!$B$85,10,IF(U147=Datos!$B$86,15,IF(U147=Datos!$B$87,20,IF(U147=Datos!$B$88,25,0)))))))/100)+((IF(V147=Datos!$B$83,0,IF(V147=Datos!$B$84,5,IF(V147=Datos!$B$85,10,IF(V147=Datos!$B$86,15,IF(V147=Datos!$B$87,20,IF(V147=Datos!$B$88,25,0)))))))/100)</f>
        <v>0</v>
      </c>
      <c r="X147" s="221"/>
      <c r="Y147" s="212"/>
      <c r="Z147" s="224"/>
      <c r="AA147" s="212"/>
      <c r="AB147" s="215"/>
      <c r="AC147" s="104"/>
    </row>
    <row r="148" spans="2:29" s="66" customFormat="1" ht="30" customHeight="1" thickBot="1" x14ac:dyDescent="0.3">
      <c r="B148" s="166"/>
      <c r="C148" s="167"/>
      <c r="D148" s="213"/>
      <c r="E148" s="228"/>
      <c r="F148" s="167"/>
      <c r="G148" s="231"/>
      <c r="H148" s="101"/>
      <c r="I148" s="102"/>
      <c r="J148" s="219"/>
      <c r="K148" s="219"/>
      <c r="L148" s="216"/>
      <c r="M148" s="102"/>
      <c r="N148" s="101"/>
      <c r="O148" s="101"/>
      <c r="P148" s="101"/>
      <c r="Q148" s="101"/>
      <c r="R148" s="102"/>
      <c r="S148" s="101"/>
      <c r="T148" s="101"/>
      <c r="U148" s="101"/>
      <c r="V148" s="101"/>
      <c r="W148" s="97">
        <f>((IF(S148=Datos!$B$83,0,IF(S148=Datos!$B$84,5,IF(S148=Datos!$B$85,10,IF(S148=Datos!$B$86,15,IF(S148=Datos!$B$87,20,IF(S148=Datos!$B$88,25,0)))))))/100)+((IF(T148=Datos!$B$83,0,IF(T148=Datos!$B$84,5,IF(T148=Datos!$B$85,10,IF(T148=Datos!$B$86,15,IF(T148=Datos!$B$87,20,IF(T148=Datos!$B$88,25,0)))))))/100)+((IF(U148=Datos!$B$83,0,IF(U148=Datos!$B$84,5,IF(U148=Datos!$B$85,10,IF(U148=Datos!$B$86,15,IF(U148=Datos!$B$87,20,IF(U148=Datos!$B$88,25,0)))))))/100)+((IF(V148=Datos!$B$83,0,IF(V148=Datos!$B$84,5,IF(V148=Datos!$B$85,10,IF(V148=Datos!$B$86,15,IF(V148=Datos!$B$87,20,IF(V148=Datos!$B$88,25,0)))))))/100)</f>
        <v>0</v>
      </c>
      <c r="X148" s="222"/>
      <c r="Y148" s="213"/>
      <c r="Z148" s="225"/>
      <c r="AA148" s="213"/>
      <c r="AB148" s="216"/>
      <c r="AC148" s="105"/>
    </row>
    <row r="149" spans="2:29" s="66" customFormat="1" ht="30" customHeight="1" x14ac:dyDescent="0.25">
      <c r="B149" s="162"/>
      <c r="C149" s="163"/>
      <c r="D149" s="211" t="str">
        <f>IF(B149="","-",VLOOKUP(B149,Datos!$B$3:$C$25,2,FALSE))</f>
        <v>-</v>
      </c>
      <c r="E149" s="226"/>
      <c r="F149" s="163"/>
      <c r="G149" s="229"/>
      <c r="H149" s="81"/>
      <c r="I149" s="79"/>
      <c r="J149" s="217"/>
      <c r="K149" s="217"/>
      <c r="L149" s="214" t="str">
        <f>IF(AND(J149=Datos!$B$186,K149=Datos!$B$193),Datos!$D$186,IF(AND(J149=Datos!$B$186,K149=Datos!$B$194),Datos!$E$186,IF(AND(J149=Datos!$B$186,K149=Datos!$B$195),Datos!$F$186,IF(AND(J149=Datos!$B$186,K149=Datos!$B$196),Datos!$G$186,IF(AND(J149=Datos!$B$186,K149=Datos!$B$197),Datos!$H$186,IF(AND(J149=Datos!$B$187,K149=Datos!$B$193),Datos!$D$187,IF(AND(J149=Datos!$B$187,K149=Datos!$B$194),Datos!$E$187,IF(AND(J149=Datos!$B$187,K149=Datos!$B$195),Datos!$F$187,IF(AND(J149=Datos!$B$187,K149=Datos!$B$196),Datos!$G$187,IF(AND(J149=Datos!$B$187,K149=Datos!$B$197),Datos!$H$187,IF(AND(J149=Datos!$B$188,K149=Datos!$B$193),Datos!$D$188,IF(AND(J149=Datos!$B$188,K149=Datos!$B$194),Datos!$E$188,IF(AND(J149=Datos!$B$188,K149=Datos!$B$195),Datos!$F$188,IF(AND(J149=Datos!$B$188,K149=Datos!$B$196),Datos!$G$188,IF(AND(J149=Datos!$B$188,K149=Datos!$B$197),Datos!$H$188,IF(AND(J149=Datos!$B$189,K149=Datos!$B$193),Datos!$D$189,IF(AND(J149=Datos!$B$189,K149=Datos!$B$194),Datos!$E$189,IF(AND(J149=Datos!$B$189,K149=Datos!$B$195),Datos!$F$189,IF(AND(J149=Datos!$B$189,K149=Datos!$B$196),Datos!$G$189,IF(AND(J149=Datos!$B$189,K149=Datos!$B$197),Datos!$H$189,IF(AND(J149=Datos!$B$190,K149=Datos!$B$193),Datos!$D$190,IF(AND(J149=Datos!$B$190,K149=Datos!$B$194),Datos!$E$190,IF(AND(J149=Datos!$B$190,K149=Datos!$B$195),Datos!$F$190,IF(AND(J149=Datos!$B$190,K149=Datos!$B$196),Datos!$G$190,IF(AND(J149=Datos!$B$190,K149=Datos!$B$197),Datos!$H$190,"-")))))))))))))))))))))))))</f>
        <v>-</v>
      </c>
      <c r="M149" s="79"/>
      <c r="N149" s="81"/>
      <c r="O149" s="81"/>
      <c r="P149" s="81"/>
      <c r="Q149" s="81"/>
      <c r="R149" s="79"/>
      <c r="S149" s="81"/>
      <c r="T149" s="81"/>
      <c r="U149" s="81"/>
      <c r="V149" s="81"/>
      <c r="W149" s="80">
        <f>((IF(S149=Datos!$B$83,0,IF(S149=Datos!$B$84,5,IF(S149=Datos!$B$85,10,IF(S149=Datos!$B$86,15,IF(S149=Datos!$B$87,20,IF(S149=Datos!$B$88,25,0)))))))/100)+((IF(T149=Datos!$B$83,0,IF(T149=Datos!$B$84,5,IF(T149=Datos!$B$85,10,IF(T149=Datos!$B$86,15,IF(T149=Datos!$B$87,20,IF(T149=Datos!$B$88,25,0)))))))/100)+((IF(U149=Datos!$B$83,0,IF(U149=Datos!$B$84,5,IF(U149=Datos!$B$85,10,IF(U149=Datos!$B$86,15,IF(U149=Datos!$B$87,20,IF(U149=Datos!$B$88,25,0)))))))/100)+((IF(V149=Datos!$B$83,0,IF(V149=Datos!$B$84,5,IF(V149=Datos!$B$85,10,IF(V149=Datos!$B$86,15,IF(V149=Datos!$B$87,20,IF(V149=Datos!$B$88,25,0)))))))/100)</f>
        <v>0</v>
      </c>
      <c r="X149" s="220">
        <f>IF(ISERROR((IF(R149=Datos!$B$80,W149,0)+IF(R150=Datos!$B$80,W150,0)+IF(R151=Datos!$B$80,W151,0)+IF(R152=Datos!$B$80,W152,0)+IF(R153=Datos!$B$80,W153,0)+IF(R154=Datos!$B$80,W154,0))/(IF(R149=Datos!$B$80,1,0)+IF(R150=Datos!$B$80,1,0)+IF(R151=Datos!$B$80,1,0)+IF(R152=Datos!$B$80,1,0)+IF(R153=Datos!$B$80,1,0)+IF(R154=Datos!$B$80,1,0))),0,(IF(R149=Datos!$B$80,W149,0)+IF(R150=Datos!$B$80,W150,0)+IF(R151=Datos!$B$80,W151,0)+IF(R152=Datos!$B$80,W152,0)+IF(R153=Datos!$B$80,W153,0)+IF(R154=Datos!$B$80,W154,0))/(IF(R149=Datos!$B$80,1,0)+IF(R150=Datos!$B$80,1,0)+IF(R151=Datos!$B$80,1,0)+IF(R152=Datos!$B$80,1,0)+IF(R153=Datos!$B$80,1,0)+IF(R154=Datos!$B$80,1,0)))</f>
        <v>0</v>
      </c>
      <c r="Y149" s="211" t="str">
        <f>IF(J149="","-",(IF(X149&gt;0,(IF(J149=Datos!$B$65,Datos!$B$65,IF(AND(J149=Datos!$B$66,X149&gt;0.49),Datos!$B$65,IF(AND(J149=Datos!$B$67,X149&gt;0.74),Datos!$B$65,IF(AND(J149=Datos!$B$67,X149&lt;0.75,X149&gt;0.49),Datos!$B$66,IF(AND(J149=Datos!$B$68,X149&gt;0.74),Datos!$B$66,IF(AND(J149=Datos!$B$68,X149&lt;0.75,X149&gt;0.49),Datos!$B$67,IF(AND(J149=Datos!$B$69,X149&gt;0.74),Datos!$B$67,IF(AND(J149=Datos!$B$69,X149&lt;0.75,X149&gt;0.49),Datos!$B$68,J149))))))))),J149)))</f>
        <v>-</v>
      </c>
      <c r="Z149" s="223">
        <f>IF(ISERROR((IF(R149=Datos!$B$79,W149,0)+IF(R150=Datos!$B$79,W150,0)+IF(R151=Datos!$B$79,W151,0)+IF(R152=Datos!$B$79,W152,0)+IF(R153=Datos!$B$79,W153,0)+IF(R154=Datos!$B$79,W154,0))/(IF(R149=Datos!$B$79,1,0)+IF(R150=Datos!$B$79,1,0)+IF(R151=Datos!$B$79,1,0)+IF(R152=Datos!$B$79,1,0)+IF(R153=Datos!$B$79,1,0)+IF(R154=Datos!$B$79,1,0))),0,(IF(R149=Datos!$B$79,W149,0)+IF(R150=Datos!$B$79,W150,0)+IF(R151=Datos!$B$79,W151,0)+IF(R152=Datos!$B$79,W152,0)+IF(R153=Datos!$B$79,W153,0)+IF(R154=Datos!$B$79,W154,0))/(IF(R149=Datos!$B$79,1,0)+IF(R150=Datos!$B$79,1,0)+IF(R151=Datos!$B$79,1,0)+IF(R152=Datos!$B$79,1,0)+IF(R153=Datos!$B$79,1,0)+IF(R154=Datos!$B$79,1,0)))</f>
        <v>0</v>
      </c>
      <c r="AA149" s="211" t="str">
        <f>IF(K149="","-",(IF(Z149&gt;0,(IF(K149=Datos!$B$72,Datos!$B$72,IF(AND(K149=Datos!$B$73,Z149&gt;0.49),Datos!$B$72,IF(AND(K149=Datos!$B$74,Z149&gt;0.74),Datos!$B$72,IF(AND(K149=Datos!$B$74,Z149&lt;0.75,Z149&gt;0.49),Datos!$B$73,IF(AND(K149=Datos!$B$75,Z149&gt;0.74),Datos!$B$73,IF(AND(K149=Datos!$B$75,Z149&lt;0.75,Z149&gt;0.49),Datos!$B$74,IF(AND(K149=Datos!$B$76,Z149&gt;0.74),Datos!$B$74,IF(AND(K149=Datos!$B$76,Z149&lt;0.75,Z149&gt;0.49),Datos!$B$75,K149))))))))),K149)))</f>
        <v>-</v>
      </c>
      <c r="AB149" s="214" t="str">
        <f>IF(AND(Y149=Datos!$B$186,AA149=Datos!$B$193),Datos!$D$186,IF(AND(Y149=Datos!$B$186,AA149=Datos!$B$194),Datos!$E$186,IF(AND(Y149=Datos!$B$186,AA149=Datos!$B$195),Datos!$F$186,IF(AND(Y149=Datos!$B$186,AA149=Datos!$B$196),Datos!$G$186,IF(AND(Y149=Datos!$B$186,AA149=Datos!$B$197),Datos!$H$186,IF(AND(Y149=Datos!$B$187,AA149=Datos!$B$193),Datos!$D$187,IF(AND(Y149=Datos!$B$187,AA149=Datos!$B$194),Datos!$E$187,IF(AND(Y149=Datos!$B$187,AA149=Datos!$B$195),Datos!$F$187,IF(AND(Y149=Datos!$B$187,AA149=Datos!$B$196),Datos!$G$187,IF(AND(Y149=Datos!$B$187,AA149=Datos!$B$197),Datos!$H$187,IF(AND(Y149=Datos!$B$188,AA149=Datos!$B$193),Datos!$D$188,IF(AND(Y149=Datos!$B$188,AA149=Datos!$B$194),Datos!$E$188,IF(AND(Y149=Datos!$B$188,AA149=Datos!$B$195),Datos!$F$188,IF(AND(Y149=Datos!$B$188,AA149=Datos!$B$196),Datos!$G$188,IF(AND(Y149=Datos!$B$188,AA149=Datos!$B$197),Datos!$H$188,IF(AND(Y149=Datos!$B$189,AA149=Datos!$B$193),Datos!$D$189,IF(AND(Y149=Datos!$B$189,AA149=Datos!$B$194),Datos!$E$189,IF(AND(Y149=Datos!$B$189,AA149=Datos!$B$195),Datos!$F$189,IF(AND(Y149=Datos!$B$189,AA149=Datos!$B$196),Datos!$G$189,IF(AND(Y149=Datos!$B$189,AA149=Datos!$B$197),Datos!$H$189,IF(AND(Y149=Datos!$B$190,AA149=Datos!$B$193),Datos!$D$190,IF(AND(Y149=Datos!$B$190,AA149=Datos!$B$194),Datos!$E$190,IF(AND(Y149=Datos!$B$190,AA149=Datos!$B$195),Datos!$F$190,IF(AND(Y149=Datos!$B$190,AA149=Datos!$B$196),Datos!$G$190,IF(AND(Y149=Datos!$B$190,AA149=Datos!$B$197),Datos!$H$190,"-")))))))))))))))))))))))))</f>
        <v>-</v>
      </c>
      <c r="AC149" s="103"/>
    </row>
    <row r="150" spans="2:29" s="66" customFormat="1" ht="30" customHeight="1" x14ac:dyDescent="0.25">
      <c r="B150" s="164"/>
      <c r="C150" s="165"/>
      <c r="D150" s="212"/>
      <c r="E150" s="227"/>
      <c r="F150" s="165"/>
      <c r="G150" s="230"/>
      <c r="H150" s="99"/>
      <c r="I150" s="100"/>
      <c r="J150" s="218"/>
      <c r="K150" s="218"/>
      <c r="L150" s="215"/>
      <c r="M150" s="100"/>
      <c r="N150" s="99"/>
      <c r="O150" s="99"/>
      <c r="P150" s="99"/>
      <c r="Q150" s="99"/>
      <c r="R150" s="100"/>
      <c r="S150" s="99"/>
      <c r="T150" s="99"/>
      <c r="U150" s="99"/>
      <c r="V150" s="99"/>
      <c r="W150" s="96">
        <f>((IF(S150=Datos!$B$83,0,IF(S150=Datos!$B$84,5,IF(S150=Datos!$B$85,10,IF(S150=Datos!$B$86,15,IF(S150=Datos!$B$87,20,IF(S150=Datos!$B$88,25,0)))))))/100)+((IF(T150=Datos!$B$83,0,IF(T150=Datos!$B$84,5,IF(T150=Datos!$B$85,10,IF(T150=Datos!$B$86,15,IF(T150=Datos!$B$87,20,IF(T150=Datos!$B$88,25,0)))))))/100)+((IF(U150=Datos!$B$83,0,IF(U150=Datos!$B$84,5,IF(U150=Datos!$B$85,10,IF(U150=Datos!$B$86,15,IF(U150=Datos!$B$87,20,IF(U150=Datos!$B$88,25,0)))))))/100)+((IF(V150=Datos!$B$83,0,IF(V150=Datos!$B$84,5,IF(V150=Datos!$B$85,10,IF(V150=Datos!$B$86,15,IF(V150=Datos!$B$87,20,IF(V150=Datos!$B$88,25,0)))))))/100)</f>
        <v>0</v>
      </c>
      <c r="X150" s="221"/>
      <c r="Y150" s="212"/>
      <c r="Z150" s="224"/>
      <c r="AA150" s="212"/>
      <c r="AB150" s="215"/>
      <c r="AC150" s="104"/>
    </row>
    <row r="151" spans="2:29" s="66" customFormat="1" ht="30" customHeight="1" x14ac:dyDescent="0.25">
      <c r="B151" s="164"/>
      <c r="C151" s="165"/>
      <c r="D151" s="212"/>
      <c r="E151" s="227"/>
      <c r="F151" s="165"/>
      <c r="G151" s="230"/>
      <c r="H151" s="99"/>
      <c r="I151" s="100"/>
      <c r="J151" s="218"/>
      <c r="K151" s="218"/>
      <c r="L151" s="215"/>
      <c r="M151" s="100"/>
      <c r="N151" s="99"/>
      <c r="O151" s="99"/>
      <c r="P151" s="99"/>
      <c r="Q151" s="99"/>
      <c r="R151" s="100"/>
      <c r="S151" s="99"/>
      <c r="T151" s="99"/>
      <c r="U151" s="99"/>
      <c r="V151" s="99"/>
      <c r="W151" s="96">
        <f>((IF(S151=Datos!$B$83,0,IF(S151=Datos!$B$84,5,IF(S151=Datos!$B$85,10,IF(S151=Datos!$B$86,15,IF(S151=Datos!$B$87,20,IF(S151=Datos!$B$88,25,0)))))))/100)+((IF(T151=Datos!$B$83,0,IF(T151=Datos!$B$84,5,IF(T151=Datos!$B$85,10,IF(T151=Datos!$B$86,15,IF(T151=Datos!$B$87,20,IF(T151=Datos!$B$88,25,0)))))))/100)+((IF(U151=Datos!$B$83,0,IF(U151=Datos!$B$84,5,IF(U151=Datos!$B$85,10,IF(U151=Datos!$B$86,15,IF(U151=Datos!$B$87,20,IF(U151=Datos!$B$88,25,0)))))))/100)+((IF(V151=Datos!$B$83,0,IF(V151=Datos!$B$84,5,IF(V151=Datos!$B$85,10,IF(V151=Datos!$B$86,15,IF(V151=Datos!$B$87,20,IF(V151=Datos!$B$88,25,0)))))))/100)</f>
        <v>0</v>
      </c>
      <c r="X151" s="221"/>
      <c r="Y151" s="212"/>
      <c r="Z151" s="224"/>
      <c r="AA151" s="212"/>
      <c r="AB151" s="215"/>
      <c r="AC151" s="104"/>
    </row>
    <row r="152" spans="2:29" s="66" customFormat="1" ht="30" customHeight="1" x14ac:dyDescent="0.25">
      <c r="B152" s="164"/>
      <c r="C152" s="165"/>
      <c r="D152" s="212"/>
      <c r="E152" s="227"/>
      <c r="F152" s="165"/>
      <c r="G152" s="230"/>
      <c r="H152" s="99"/>
      <c r="I152" s="100"/>
      <c r="J152" s="218"/>
      <c r="K152" s="218"/>
      <c r="L152" s="215"/>
      <c r="M152" s="100"/>
      <c r="N152" s="99"/>
      <c r="O152" s="99"/>
      <c r="P152" s="99"/>
      <c r="Q152" s="99"/>
      <c r="R152" s="100"/>
      <c r="S152" s="99"/>
      <c r="T152" s="99"/>
      <c r="U152" s="99"/>
      <c r="V152" s="99"/>
      <c r="W152" s="96">
        <f>((IF(S152=Datos!$B$83,0,IF(S152=Datos!$B$84,5,IF(S152=Datos!$B$85,10,IF(S152=Datos!$B$86,15,IF(S152=Datos!$B$87,20,IF(S152=Datos!$B$88,25,0)))))))/100)+((IF(T152=Datos!$B$83,0,IF(T152=Datos!$B$84,5,IF(T152=Datos!$B$85,10,IF(T152=Datos!$B$86,15,IF(T152=Datos!$B$87,20,IF(T152=Datos!$B$88,25,0)))))))/100)+((IF(U152=Datos!$B$83,0,IF(U152=Datos!$B$84,5,IF(U152=Datos!$B$85,10,IF(U152=Datos!$B$86,15,IF(U152=Datos!$B$87,20,IF(U152=Datos!$B$88,25,0)))))))/100)+((IF(V152=Datos!$B$83,0,IF(V152=Datos!$B$84,5,IF(V152=Datos!$B$85,10,IF(V152=Datos!$B$86,15,IF(V152=Datos!$B$87,20,IF(V152=Datos!$B$88,25,0)))))))/100)</f>
        <v>0</v>
      </c>
      <c r="X152" s="221"/>
      <c r="Y152" s="212"/>
      <c r="Z152" s="224"/>
      <c r="AA152" s="212"/>
      <c r="AB152" s="215"/>
      <c r="AC152" s="104"/>
    </row>
    <row r="153" spans="2:29" s="66" customFormat="1" ht="30" customHeight="1" x14ac:dyDescent="0.25">
      <c r="B153" s="164"/>
      <c r="C153" s="165"/>
      <c r="D153" s="212"/>
      <c r="E153" s="227"/>
      <c r="F153" s="165"/>
      <c r="G153" s="230"/>
      <c r="H153" s="99"/>
      <c r="I153" s="100"/>
      <c r="J153" s="218"/>
      <c r="K153" s="218"/>
      <c r="L153" s="215"/>
      <c r="M153" s="100"/>
      <c r="N153" s="99"/>
      <c r="O153" s="99"/>
      <c r="P153" s="99"/>
      <c r="Q153" s="99"/>
      <c r="R153" s="100"/>
      <c r="S153" s="99"/>
      <c r="T153" s="99"/>
      <c r="U153" s="99"/>
      <c r="V153" s="99"/>
      <c r="W153" s="96">
        <f>((IF(S153=Datos!$B$83,0,IF(S153=Datos!$B$84,5,IF(S153=Datos!$B$85,10,IF(S153=Datos!$B$86,15,IF(S153=Datos!$B$87,20,IF(S153=Datos!$B$88,25,0)))))))/100)+((IF(T153=Datos!$B$83,0,IF(T153=Datos!$B$84,5,IF(T153=Datos!$B$85,10,IF(T153=Datos!$B$86,15,IF(T153=Datos!$B$87,20,IF(T153=Datos!$B$88,25,0)))))))/100)+((IF(U153=Datos!$B$83,0,IF(U153=Datos!$B$84,5,IF(U153=Datos!$B$85,10,IF(U153=Datos!$B$86,15,IF(U153=Datos!$B$87,20,IF(U153=Datos!$B$88,25,0)))))))/100)+((IF(V153=Datos!$B$83,0,IF(V153=Datos!$B$84,5,IF(V153=Datos!$B$85,10,IF(V153=Datos!$B$86,15,IF(V153=Datos!$B$87,20,IF(V153=Datos!$B$88,25,0)))))))/100)</f>
        <v>0</v>
      </c>
      <c r="X153" s="221"/>
      <c r="Y153" s="212"/>
      <c r="Z153" s="224"/>
      <c r="AA153" s="212"/>
      <c r="AB153" s="215"/>
      <c r="AC153" s="104"/>
    </row>
    <row r="154" spans="2:29" s="66" customFormat="1" ht="30" customHeight="1" thickBot="1" x14ac:dyDescent="0.3">
      <c r="B154" s="166"/>
      <c r="C154" s="167"/>
      <c r="D154" s="213"/>
      <c r="E154" s="228"/>
      <c r="F154" s="167"/>
      <c r="G154" s="231"/>
      <c r="H154" s="101"/>
      <c r="I154" s="102"/>
      <c r="J154" s="219"/>
      <c r="K154" s="219"/>
      <c r="L154" s="216"/>
      <c r="M154" s="102"/>
      <c r="N154" s="101"/>
      <c r="O154" s="101"/>
      <c r="P154" s="101"/>
      <c r="Q154" s="101"/>
      <c r="R154" s="102"/>
      <c r="S154" s="101"/>
      <c r="T154" s="101"/>
      <c r="U154" s="101"/>
      <c r="V154" s="101"/>
      <c r="W154" s="97">
        <f>((IF(S154=Datos!$B$83,0,IF(S154=Datos!$B$84,5,IF(S154=Datos!$B$85,10,IF(S154=Datos!$B$86,15,IF(S154=Datos!$B$87,20,IF(S154=Datos!$B$88,25,0)))))))/100)+((IF(T154=Datos!$B$83,0,IF(T154=Datos!$B$84,5,IF(T154=Datos!$B$85,10,IF(T154=Datos!$B$86,15,IF(T154=Datos!$B$87,20,IF(T154=Datos!$B$88,25,0)))))))/100)+((IF(U154=Datos!$B$83,0,IF(U154=Datos!$B$84,5,IF(U154=Datos!$B$85,10,IF(U154=Datos!$B$86,15,IF(U154=Datos!$B$87,20,IF(U154=Datos!$B$88,25,0)))))))/100)+((IF(V154=Datos!$B$83,0,IF(V154=Datos!$B$84,5,IF(V154=Datos!$B$85,10,IF(V154=Datos!$B$86,15,IF(V154=Datos!$B$87,20,IF(V154=Datos!$B$88,25,0)))))))/100)</f>
        <v>0</v>
      </c>
      <c r="X154" s="222"/>
      <c r="Y154" s="213"/>
      <c r="Z154" s="225"/>
      <c r="AA154" s="213"/>
      <c r="AB154" s="216"/>
      <c r="AC154" s="105"/>
    </row>
    <row r="155" spans="2:29" s="66" customFormat="1" ht="30" customHeight="1" x14ac:dyDescent="0.25">
      <c r="B155" s="162"/>
      <c r="C155" s="163"/>
      <c r="D155" s="211" t="str">
        <f>IF(B155="","-",VLOOKUP(B155,Datos!$B$3:$C$25,2,FALSE))</f>
        <v>-</v>
      </c>
      <c r="E155" s="226"/>
      <c r="F155" s="163"/>
      <c r="G155" s="229"/>
      <c r="H155" s="81"/>
      <c r="I155" s="79"/>
      <c r="J155" s="217"/>
      <c r="K155" s="217"/>
      <c r="L155" s="214" t="str">
        <f>IF(AND(J155=Datos!$B$186,K155=Datos!$B$193),Datos!$D$186,IF(AND(J155=Datos!$B$186,K155=Datos!$B$194),Datos!$E$186,IF(AND(J155=Datos!$B$186,K155=Datos!$B$195),Datos!$F$186,IF(AND(J155=Datos!$B$186,K155=Datos!$B$196),Datos!$G$186,IF(AND(J155=Datos!$B$186,K155=Datos!$B$197),Datos!$H$186,IF(AND(J155=Datos!$B$187,K155=Datos!$B$193),Datos!$D$187,IF(AND(J155=Datos!$B$187,K155=Datos!$B$194),Datos!$E$187,IF(AND(J155=Datos!$B$187,K155=Datos!$B$195),Datos!$F$187,IF(AND(J155=Datos!$B$187,K155=Datos!$B$196),Datos!$G$187,IF(AND(J155=Datos!$B$187,K155=Datos!$B$197),Datos!$H$187,IF(AND(J155=Datos!$B$188,K155=Datos!$B$193),Datos!$D$188,IF(AND(J155=Datos!$B$188,K155=Datos!$B$194),Datos!$E$188,IF(AND(J155=Datos!$B$188,K155=Datos!$B$195),Datos!$F$188,IF(AND(J155=Datos!$B$188,K155=Datos!$B$196),Datos!$G$188,IF(AND(J155=Datos!$B$188,K155=Datos!$B$197),Datos!$H$188,IF(AND(J155=Datos!$B$189,K155=Datos!$B$193),Datos!$D$189,IF(AND(J155=Datos!$B$189,K155=Datos!$B$194),Datos!$E$189,IF(AND(J155=Datos!$B$189,K155=Datos!$B$195),Datos!$F$189,IF(AND(J155=Datos!$B$189,K155=Datos!$B$196),Datos!$G$189,IF(AND(J155=Datos!$B$189,K155=Datos!$B$197),Datos!$H$189,IF(AND(J155=Datos!$B$190,K155=Datos!$B$193),Datos!$D$190,IF(AND(J155=Datos!$B$190,K155=Datos!$B$194),Datos!$E$190,IF(AND(J155=Datos!$B$190,K155=Datos!$B$195),Datos!$F$190,IF(AND(J155=Datos!$B$190,K155=Datos!$B$196),Datos!$G$190,IF(AND(J155=Datos!$B$190,K155=Datos!$B$197),Datos!$H$190,"-")))))))))))))))))))))))))</f>
        <v>-</v>
      </c>
      <c r="M155" s="79"/>
      <c r="N155" s="81"/>
      <c r="O155" s="81"/>
      <c r="P155" s="81"/>
      <c r="Q155" s="81"/>
      <c r="R155" s="79"/>
      <c r="S155" s="81"/>
      <c r="T155" s="81"/>
      <c r="U155" s="81"/>
      <c r="V155" s="81"/>
      <c r="W155" s="80">
        <f>((IF(S155=Datos!$B$83,0,IF(S155=Datos!$B$84,5,IF(S155=Datos!$B$85,10,IF(S155=Datos!$B$86,15,IF(S155=Datos!$B$87,20,IF(S155=Datos!$B$88,25,0)))))))/100)+((IF(T155=Datos!$B$83,0,IF(T155=Datos!$B$84,5,IF(T155=Datos!$B$85,10,IF(T155=Datos!$B$86,15,IF(T155=Datos!$B$87,20,IF(T155=Datos!$B$88,25,0)))))))/100)+((IF(U155=Datos!$B$83,0,IF(U155=Datos!$B$84,5,IF(U155=Datos!$B$85,10,IF(U155=Datos!$B$86,15,IF(U155=Datos!$B$87,20,IF(U155=Datos!$B$88,25,0)))))))/100)+((IF(V155=Datos!$B$83,0,IF(V155=Datos!$B$84,5,IF(V155=Datos!$B$85,10,IF(V155=Datos!$B$86,15,IF(V155=Datos!$B$87,20,IF(V155=Datos!$B$88,25,0)))))))/100)</f>
        <v>0</v>
      </c>
      <c r="X155" s="220">
        <f>IF(ISERROR((IF(R155=Datos!$B$80,W155,0)+IF(R156=Datos!$B$80,W156,0)+IF(R157=Datos!$B$80,W157,0)+IF(R158=Datos!$B$80,W158,0)+IF(R159=Datos!$B$80,W159,0)+IF(R160=Datos!$B$80,W160,0))/(IF(R155=Datos!$B$80,1,0)+IF(R156=Datos!$B$80,1,0)+IF(R157=Datos!$B$80,1,0)+IF(R158=Datos!$B$80,1,0)+IF(R159=Datos!$B$80,1,0)+IF(R160=Datos!$B$80,1,0))),0,(IF(R155=Datos!$B$80,W155,0)+IF(R156=Datos!$B$80,W156,0)+IF(R157=Datos!$B$80,W157,0)+IF(R158=Datos!$B$80,W158,0)+IF(R159=Datos!$B$80,W159,0)+IF(R160=Datos!$B$80,W160,0))/(IF(R155=Datos!$B$80,1,0)+IF(R156=Datos!$B$80,1,0)+IF(R157=Datos!$B$80,1,0)+IF(R158=Datos!$B$80,1,0)+IF(R159=Datos!$B$80,1,0)+IF(R160=Datos!$B$80,1,0)))</f>
        <v>0</v>
      </c>
      <c r="Y155" s="211" t="str">
        <f>IF(J155="","-",(IF(X155&gt;0,(IF(J155=Datos!$B$65,Datos!$B$65,IF(AND(J155=Datos!$B$66,X155&gt;0.49),Datos!$B$65,IF(AND(J155=Datos!$B$67,X155&gt;0.74),Datos!$B$65,IF(AND(J155=Datos!$B$67,X155&lt;0.75,X155&gt;0.49),Datos!$B$66,IF(AND(J155=Datos!$B$68,X155&gt;0.74),Datos!$B$66,IF(AND(J155=Datos!$B$68,X155&lt;0.75,X155&gt;0.49),Datos!$B$67,IF(AND(J155=Datos!$B$69,X155&gt;0.74),Datos!$B$67,IF(AND(J155=Datos!$B$69,X155&lt;0.75,X155&gt;0.49),Datos!$B$68,J155))))))))),J155)))</f>
        <v>-</v>
      </c>
      <c r="Z155" s="223">
        <f>IF(ISERROR((IF(R155=Datos!$B$79,W155,0)+IF(R156=Datos!$B$79,W156,0)+IF(R157=Datos!$B$79,W157,0)+IF(R158=Datos!$B$79,W158,0)+IF(R159=Datos!$B$79,W159,0)+IF(R160=Datos!$B$79,W160,0))/(IF(R155=Datos!$B$79,1,0)+IF(R156=Datos!$B$79,1,0)+IF(R157=Datos!$B$79,1,0)+IF(R158=Datos!$B$79,1,0)+IF(R159=Datos!$B$79,1,0)+IF(R160=Datos!$B$79,1,0))),0,(IF(R155=Datos!$B$79,W155,0)+IF(R156=Datos!$B$79,W156,0)+IF(R157=Datos!$B$79,W157,0)+IF(R158=Datos!$B$79,W158,0)+IF(R159=Datos!$B$79,W159,0)+IF(R160=Datos!$B$79,W160,0))/(IF(R155=Datos!$B$79,1,0)+IF(R156=Datos!$B$79,1,0)+IF(R157=Datos!$B$79,1,0)+IF(R158=Datos!$B$79,1,0)+IF(R159=Datos!$B$79,1,0)+IF(R160=Datos!$B$79,1,0)))</f>
        <v>0</v>
      </c>
      <c r="AA155" s="211" t="str">
        <f>IF(K155="","-",(IF(Z155&gt;0,(IF(K155=Datos!$B$72,Datos!$B$72,IF(AND(K155=Datos!$B$73,Z155&gt;0.49),Datos!$B$72,IF(AND(K155=Datos!$B$74,Z155&gt;0.74),Datos!$B$72,IF(AND(K155=Datos!$B$74,Z155&lt;0.75,Z155&gt;0.49),Datos!$B$73,IF(AND(K155=Datos!$B$75,Z155&gt;0.74),Datos!$B$73,IF(AND(K155=Datos!$B$75,Z155&lt;0.75,Z155&gt;0.49),Datos!$B$74,IF(AND(K155=Datos!$B$76,Z155&gt;0.74),Datos!$B$74,IF(AND(K155=Datos!$B$76,Z155&lt;0.75,Z155&gt;0.49),Datos!$B$75,K155))))))))),K155)))</f>
        <v>-</v>
      </c>
      <c r="AB155" s="214" t="str">
        <f>IF(AND(Y155=Datos!$B$186,AA155=Datos!$B$193),Datos!$D$186,IF(AND(Y155=Datos!$B$186,AA155=Datos!$B$194),Datos!$E$186,IF(AND(Y155=Datos!$B$186,AA155=Datos!$B$195),Datos!$F$186,IF(AND(Y155=Datos!$B$186,AA155=Datos!$B$196),Datos!$G$186,IF(AND(Y155=Datos!$B$186,AA155=Datos!$B$197),Datos!$H$186,IF(AND(Y155=Datos!$B$187,AA155=Datos!$B$193),Datos!$D$187,IF(AND(Y155=Datos!$B$187,AA155=Datos!$B$194),Datos!$E$187,IF(AND(Y155=Datos!$B$187,AA155=Datos!$B$195),Datos!$F$187,IF(AND(Y155=Datos!$B$187,AA155=Datos!$B$196),Datos!$G$187,IF(AND(Y155=Datos!$B$187,AA155=Datos!$B$197),Datos!$H$187,IF(AND(Y155=Datos!$B$188,AA155=Datos!$B$193),Datos!$D$188,IF(AND(Y155=Datos!$B$188,AA155=Datos!$B$194),Datos!$E$188,IF(AND(Y155=Datos!$B$188,AA155=Datos!$B$195),Datos!$F$188,IF(AND(Y155=Datos!$B$188,AA155=Datos!$B$196),Datos!$G$188,IF(AND(Y155=Datos!$B$188,AA155=Datos!$B$197),Datos!$H$188,IF(AND(Y155=Datos!$B$189,AA155=Datos!$B$193),Datos!$D$189,IF(AND(Y155=Datos!$B$189,AA155=Datos!$B$194),Datos!$E$189,IF(AND(Y155=Datos!$B$189,AA155=Datos!$B$195),Datos!$F$189,IF(AND(Y155=Datos!$B$189,AA155=Datos!$B$196),Datos!$G$189,IF(AND(Y155=Datos!$B$189,AA155=Datos!$B$197),Datos!$H$189,IF(AND(Y155=Datos!$B$190,AA155=Datos!$B$193),Datos!$D$190,IF(AND(Y155=Datos!$B$190,AA155=Datos!$B$194),Datos!$E$190,IF(AND(Y155=Datos!$B$190,AA155=Datos!$B$195),Datos!$F$190,IF(AND(Y155=Datos!$B$190,AA155=Datos!$B$196),Datos!$G$190,IF(AND(Y155=Datos!$B$190,AA155=Datos!$B$197),Datos!$H$190,"-")))))))))))))))))))))))))</f>
        <v>-</v>
      </c>
      <c r="AC155" s="103"/>
    </row>
    <row r="156" spans="2:29" s="66" customFormat="1" ht="30" customHeight="1" x14ac:dyDescent="0.25">
      <c r="B156" s="164"/>
      <c r="C156" s="165"/>
      <c r="D156" s="212"/>
      <c r="E156" s="227"/>
      <c r="F156" s="165"/>
      <c r="G156" s="230"/>
      <c r="H156" s="99"/>
      <c r="I156" s="100"/>
      <c r="J156" s="218"/>
      <c r="K156" s="218"/>
      <c r="L156" s="215"/>
      <c r="M156" s="100"/>
      <c r="N156" s="99"/>
      <c r="O156" s="99"/>
      <c r="P156" s="99"/>
      <c r="Q156" s="99"/>
      <c r="R156" s="100"/>
      <c r="S156" s="99"/>
      <c r="T156" s="99"/>
      <c r="U156" s="99"/>
      <c r="V156" s="99"/>
      <c r="W156" s="96">
        <f>((IF(S156=Datos!$B$83,0,IF(S156=Datos!$B$84,5,IF(S156=Datos!$B$85,10,IF(S156=Datos!$B$86,15,IF(S156=Datos!$B$87,20,IF(S156=Datos!$B$88,25,0)))))))/100)+((IF(T156=Datos!$B$83,0,IF(T156=Datos!$B$84,5,IF(T156=Datos!$B$85,10,IF(T156=Datos!$B$86,15,IF(T156=Datos!$B$87,20,IF(T156=Datos!$B$88,25,0)))))))/100)+((IF(U156=Datos!$B$83,0,IF(U156=Datos!$B$84,5,IF(U156=Datos!$B$85,10,IF(U156=Datos!$B$86,15,IF(U156=Datos!$B$87,20,IF(U156=Datos!$B$88,25,0)))))))/100)+((IF(V156=Datos!$B$83,0,IF(V156=Datos!$B$84,5,IF(V156=Datos!$B$85,10,IF(V156=Datos!$B$86,15,IF(V156=Datos!$B$87,20,IF(V156=Datos!$B$88,25,0)))))))/100)</f>
        <v>0</v>
      </c>
      <c r="X156" s="221"/>
      <c r="Y156" s="212"/>
      <c r="Z156" s="224"/>
      <c r="AA156" s="212"/>
      <c r="AB156" s="215"/>
      <c r="AC156" s="104"/>
    </row>
    <row r="157" spans="2:29" s="66" customFormat="1" ht="30" customHeight="1" x14ac:dyDescent="0.25">
      <c r="B157" s="164"/>
      <c r="C157" s="165"/>
      <c r="D157" s="212"/>
      <c r="E157" s="227"/>
      <c r="F157" s="165"/>
      <c r="G157" s="230"/>
      <c r="H157" s="99"/>
      <c r="I157" s="100"/>
      <c r="J157" s="218"/>
      <c r="K157" s="218"/>
      <c r="L157" s="215"/>
      <c r="M157" s="100"/>
      <c r="N157" s="99"/>
      <c r="O157" s="99"/>
      <c r="P157" s="99"/>
      <c r="Q157" s="99"/>
      <c r="R157" s="100"/>
      <c r="S157" s="99"/>
      <c r="T157" s="99"/>
      <c r="U157" s="99"/>
      <c r="V157" s="99"/>
      <c r="W157" s="96">
        <f>((IF(S157=Datos!$B$83,0,IF(S157=Datos!$B$84,5,IF(S157=Datos!$B$85,10,IF(S157=Datos!$B$86,15,IF(S157=Datos!$B$87,20,IF(S157=Datos!$B$88,25,0)))))))/100)+((IF(T157=Datos!$B$83,0,IF(T157=Datos!$B$84,5,IF(T157=Datos!$B$85,10,IF(T157=Datos!$B$86,15,IF(T157=Datos!$B$87,20,IF(T157=Datos!$B$88,25,0)))))))/100)+((IF(U157=Datos!$B$83,0,IF(U157=Datos!$B$84,5,IF(U157=Datos!$B$85,10,IF(U157=Datos!$B$86,15,IF(U157=Datos!$B$87,20,IF(U157=Datos!$B$88,25,0)))))))/100)+((IF(V157=Datos!$B$83,0,IF(V157=Datos!$B$84,5,IF(V157=Datos!$B$85,10,IF(V157=Datos!$B$86,15,IF(V157=Datos!$B$87,20,IF(V157=Datos!$B$88,25,0)))))))/100)</f>
        <v>0</v>
      </c>
      <c r="X157" s="221"/>
      <c r="Y157" s="212"/>
      <c r="Z157" s="224"/>
      <c r="AA157" s="212"/>
      <c r="AB157" s="215"/>
      <c r="AC157" s="104"/>
    </row>
    <row r="158" spans="2:29" s="66" customFormat="1" ht="30" customHeight="1" x14ac:dyDescent="0.25">
      <c r="B158" s="164"/>
      <c r="C158" s="165"/>
      <c r="D158" s="212"/>
      <c r="E158" s="227"/>
      <c r="F158" s="165"/>
      <c r="G158" s="230"/>
      <c r="H158" s="99"/>
      <c r="I158" s="100"/>
      <c r="J158" s="218"/>
      <c r="K158" s="218"/>
      <c r="L158" s="215"/>
      <c r="M158" s="100"/>
      <c r="N158" s="99"/>
      <c r="O158" s="99"/>
      <c r="P158" s="99"/>
      <c r="Q158" s="99"/>
      <c r="R158" s="100"/>
      <c r="S158" s="99"/>
      <c r="T158" s="99"/>
      <c r="U158" s="99"/>
      <c r="V158" s="99"/>
      <c r="W158" s="96">
        <f>((IF(S158=Datos!$B$83,0,IF(S158=Datos!$B$84,5,IF(S158=Datos!$B$85,10,IF(S158=Datos!$B$86,15,IF(S158=Datos!$B$87,20,IF(S158=Datos!$B$88,25,0)))))))/100)+((IF(T158=Datos!$B$83,0,IF(T158=Datos!$B$84,5,IF(T158=Datos!$B$85,10,IF(T158=Datos!$B$86,15,IF(T158=Datos!$B$87,20,IF(T158=Datos!$B$88,25,0)))))))/100)+((IF(U158=Datos!$B$83,0,IF(U158=Datos!$B$84,5,IF(U158=Datos!$B$85,10,IF(U158=Datos!$B$86,15,IF(U158=Datos!$B$87,20,IF(U158=Datos!$B$88,25,0)))))))/100)+((IF(V158=Datos!$B$83,0,IF(V158=Datos!$B$84,5,IF(V158=Datos!$B$85,10,IF(V158=Datos!$B$86,15,IF(V158=Datos!$B$87,20,IF(V158=Datos!$B$88,25,0)))))))/100)</f>
        <v>0</v>
      </c>
      <c r="X158" s="221"/>
      <c r="Y158" s="212"/>
      <c r="Z158" s="224"/>
      <c r="AA158" s="212"/>
      <c r="AB158" s="215"/>
      <c r="AC158" s="104"/>
    </row>
    <row r="159" spans="2:29" s="66" customFormat="1" ht="30" customHeight="1" x14ac:dyDescent="0.25">
      <c r="B159" s="164"/>
      <c r="C159" s="165"/>
      <c r="D159" s="212"/>
      <c r="E159" s="227"/>
      <c r="F159" s="165"/>
      <c r="G159" s="230"/>
      <c r="H159" s="99"/>
      <c r="I159" s="100"/>
      <c r="J159" s="218"/>
      <c r="K159" s="218"/>
      <c r="L159" s="215"/>
      <c r="M159" s="100"/>
      <c r="N159" s="99"/>
      <c r="O159" s="99"/>
      <c r="P159" s="99"/>
      <c r="Q159" s="99"/>
      <c r="R159" s="100"/>
      <c r="S159" s="99"/>
      <c r="T159" s="99"/>
      <c r="U159" s="99"/>
      <c r="V159" s="99"/>
      <c r="W159" s="96">
        <f>((IF(S159=Datos!$B$83,0,IF(S159=Datos!$B$84,5,IF(S159=Datos!$B$85,10,IF(S159=Datos!$B$86,15,IF(S159=Datos!$B$87,20,IF(S159=Datos!$B$88,25,0)))))))/100)+((IF(T159=Datos!$B$83,0,IF(T159=Datos!$B$84,5,IF(T159=Datos!$B$85,10,IF(T159=Datos!$B$86,15,IF(T159=Datos!$B$87,20,IF(T159=Datos!$B$88,25,0)))))))/100)+((IF(U159=Datos!$B$83,0,IF(U159=Datos!$B$84,5,IF(U159=Datos!$B$85,10,IF(U159=Datos!$B$86,15,IF(U159=Datos!$B$87,20,IF(U159=Datos!$B$88,25,0)))))))/100)+((IF(V159=Datos!$B$83,0,IF(V159=Datos!$B$84,5,IF(V159=Datos!$B$85,10,IF(V159=Datos!$B$86,15,IF(V159=Datos!$B$87,20,IF(V159=Datos!$B$88,25,0)))))))/100)</f>
        <v>0</v>
      </c>
      <c r="X159" s="221"/>
      <c r="Y159" s="212"/>
      <c r="Z159" s="224"/>
      <c r="AA159" s="212"/>
      <c r="AB159" s="215"/>
      <c r="AC159" s="104"/>
    </row>
    <row r="160" spans="2:29" s="66" customFormat="1" ht="30" customHeight="1" thickBot="1" x14ac:dyDescent="0.3">
      <c r="B160" s="166"/>
      <c r="C160" s="167"/>
      <c r="D160" s="213"/>
      <c r="E160" s="228"/>
      <c r="F160" s="167"/>
      <c r="G160" s="231"/>
      <c r="H160" s="101"/>
      <c r="I160" s="102"/>
      <c r="J160" s="219"/>
      <c r="K160" s="219"/>
      <c r="L160" s="216"/>
      <c r="M160" s="102"/>
      <c r="N160" s="101"/>
      <c r="O160" s="101"/>
      <c r="P160" s="101"/>
      <c r="Q160" s="101"/>
      <c r="R160" s="102"/>
      <c r="S160" s="101"/>
      <c r="T160" s="101"/>
      <c r="U160" s="101"/>
      <c r="V160" s="101"/>
      <c r="W160" s="97">
        <f>((IF(S160=Datos!$B$83,0,IF(S160=Datos!$B$84,5,IF(S160=Datos!$B$85,10,IF(S160=Datos!$B$86,15,IF(S160=Datos!$B$87,20,IF(S160=Datos!$B$88,25,0)))))))/100)+((IF(T160=Datos!$B$83,0,IF(T160=Datos!$B$84,5,IF(T160=Datos!$B$85,10,IF(T160=Datos!$B$86,15,IF(T160=Datos!$B$87,20,IF(T160=Datos!$B$88,25,0)))))))/100)+((IF(U160=Datos!$B$83,0,IF(U160=Datos!$B$84,5,IF(U160=Datos!$B$85,10,IF(U160=Datos!$B$86,15,IF(U160=Datos!$B$87,20,IF(U160=Datos!$B$88,25,0)))))))/100)+((IF(V160=Datos!$B$83,0,IF(V160=Datos!$B$84,5,IF(V160=Datos!$B$85,10,IF(V160=Datos!$B$86,15,IF(V160=Datos!$B$87,20,IF(V160=Datos!$B$88,25,0)))))))/100)</f>
        <v>0</v>
      </c>
      <c r="X160" s="222"/>
      <c r="Y160" s="213"/>
      <c r="Z160" s="225"/>
      <c r="AA160" s="213"/>
      <c r="AB160" s="216"/>
      <c r="AC160" s="105"/>
    </row>
    <row r="161" spans="2:29" s="66" customFormat="1" ht="30" customHeight="1" x14ac:dyDescent="0.25">
      <c r="B161" s="162"/>
      <c r="C161" s="163"/>
      <c r="D161" s="211" t="str">
        <f>IF(B161="","-",VLOOKUP(B161,Datos!$B$3:$C$25,2,FALSE))</f>
        <v>-</v>
      </c>
      <c r="E161" s="226"/>
      <c r="F161" s="163"/>
      <c r="G161" s="229"/>
      <c r="H161" s="81"/>
      <c r="I161" s="79"/>
      <c r="J161" s="217"/>
      <c r="K161" s="217"/>
      <c r="L161" s="214" t="str">
        <f>IF(AND(J161=Datos!$B$186,K161=Datos!$B$193),Datos!$D$186,IF(AND(J161=Datos!$B$186,K161=Datos!$B$194),Datos!$E$186,IF(AND(J161=Datos!$B$186,K161=Datos!$B$195),Datos!$F$186,IF(AND(J161=Datos!$B$186,K161=Datos!$B$196),Datos!$G$186,IF(AND(J161=Datos!$B$186,K161=Datos!$B$197),Datos!$H$186,IF(AND(J161=Datos!$B$187,K161=Datos!$B$193),Datos!$D$187,IF(AND(J161=Datos!$B$187,K161=Datos!$B$194),Datos!$E$187,IF(AND(J161=Datos!$B$187,K161=Datos!$B$195),Datos!$F$187,IF(AND(J161=Datos!$B$187,K161=Datos!$B$196),Datos!$G$187,IF(AND(J161=Datos!$B$187,K161=Datos!$B$197),Datos!$H$187,IF(AND(J161=Datos!$B$188,K161=Datos!$B$193),Datos!$D$188,IF(AND(J161=Datos!$B$188,K161=Datos!$B$194),Datos!$E$188,IF(AND(J161=Datos!$B$188,K161=Datos!$B$195),Datos!$F$188,IF(AND(J161=Datos!$B$188,K161=Datos!$B$196),Datos!$G$188,IF(AND(J161=Datos!$B$188,K161=Datos!$B$197),Datos!$H$188,IF(AND(J161=Datos!$B$189,K161=Datos!$B$193),Datos!$D$189,IF(AND(J161=Datos!$B$189,K161=Datos!$B$194),Datos!$E$189,IF(AND(J161=Datos!$B$189,K161=Datos!$B$195),Datos!$F$189,IF(AND(J161=Datos!$B$189,K161=Datos!$B$196),Datos!$G$189,IF(AND(J161=Datos!$B$189,K161=Datos!$B$197),Datos!$H$189,IF(AND(J161=Datos!$B$190,K161=Datos!$B$193),Datos!$D$190,IF(AND(J161=Datos!$B$190,K161=Datos!$B$194),Datos!$E$190,IF(AND(J161=Datos!$B$190,K161=Datos!$B$195),Datos!$F$190,IF(AND(J161=Datos!$B$190,K161=Datos!$B$196),Datos!$G$190,IF(AND(J161=Datos!$B$190,K161=Datos!$B$197),Datos!$H$190,"-")))))))))))))))))))))))))</f>
        <v>-</v>
      </c>
      <c r="M161" s="79"/>
      <c r="N161" s="81"/>
      <c r="O161" s="81"/>
      <c r="P161" s="81"/>
      <c r="Q161" s="81"/>
      <c r="R161" s="79"/>
      <c r="S161" s="81"/>
      <c r="T161" s="81"/>
      <c r="U161" s="81"/>
      <c r="V161" s="81"/>
      <c r="W161" s="80">
        <f>((IF(S161=Datos!$B$83,0,IF(S161=Datos!$B$84,5,IF(S161=Datos!$B$85,10,IF(S161=Datos!$B$86,15,IF(S161=Datos!$B$87,20,IF(S161=Datos!$B$88,25,0)))))))/100)+((IF(T161=Datos!$B$83,0,IF(T161=Datos!$B$84,5,IF(T161=Datos!$B$85,10,IF(T161=Datos!$B$86,15,IF(T161=Datos!$B$87,20,IF(T161=Datos!$B$88,25,0)))))))/100)+((IF(U161=Datos!$B$83,0,IF(U161=Datos!$B$84,5,IF(U161=Datos!$B$85,10,IF(U161=Datos!$B$86,15,IF(U161=Datos!$B$87,20,IF(U161=Datos!$B$88,25,0)))))))/100)+((IF(V161=Datos!$B$83,0,IF(V161=Datos!$B$84,5,IF(V161=Datos!$B$85,10,IF(V161=Datos!$B$86,15,IF(V161=Datos!$B$87,20,IF(V161=Datos!$B$88,25,0)))))))/100)</f>
        <v>0</v>
      </c>
      <c r="X161" s="220">
        <f>IF(ISERROR((IF(R161=Datos!$B$80,W161,0)+IF(R162=Datos!$B$80,W162,0)+IF(R163=Datos!$B$80,W163,0)+IF(R164=Datos!$B$80,W164,0)+IF(R165=Datos!$B$80,W165,0)+IF(R166=Datos!$B$80,W166,0))/(IF(R161=Datos!$B$80,1,0)+IF(R162=Datos!$B$80,1,0)+IF(R163=Datos!$B$80,1,0)+IF(R164=Datos!$B$80,1,0)+IF(R165=Datos!$B$80,1,0)+IF(R166=Datos!$B$80,1,0))),0,(IF(R161=Datos!$B$80,W161,0)+IF(R162=Datos!$B$80,W162,0)+IF(R163=Datos!$B$80,W163,0)+IF(R164=Datos!$B$80,W164,0)+IF(R165=Datos!$B$80,W165,0)+IF(R166=Datos!$B$80,W166,0))/(IF(R161=Datos!$B$80,1,0)+IF(R162=Datos!$B$80,1,0)+IF(R163=Datos!$B$80,1,0)+IF(R164=Datos!$B$80,1,0)+IF(R165=Datos!$B$80,1,0)+IF(R166=Datos!$B$80,1,0)))</f>
        <v>0</v>
      </c>
      <c r="Y161" s="211" t="str">
        <f>IF(J161="","-",(IF(X161&gt;0,(IF(J161=Datos!$B$65,Datos!$B$65,IF(AND(J161=Datos!$B$66,X161&gt;0.49),Datos!$B$65,IF(AND(J161=Datos!$B$67,X161&gt;0.74),Datos!$B$65,IF(AND(J161=Datos!$B$67,X161&lt;0.75,X161&gt;0.49),Datos!$B$66,IF(AND(J161=Datos!$B$68,X161&gt;0.74),Datos!$B$66,IF(AND(J161=Datos!$B$68,X161&lt;0.75,X161&gt;0.49),Datos!$B$67,IF(AND(J161=Datos!$B$69,X161&gt;0.74),Datos!$B$67,IF(AND(J161=Datos!$B$69,X161&lt;0.75,X161&gt;0.49),Datos!$B$68,J161))))))))),J161)))</f>
        <v>-</v>
      </c>
      <c r="Z161" s="223">
        <f>IF(ISERROR((IF(R161=Datos!$B$79,W161,0)+IF(R162=Datos!$B$79,W162,0)+IF(R163=Datos!$B$79,W163,0)+IF(R164=Datos!$B$79,W164,0)+IF(R165=Datos!$B$79,W165,0)+IF(R166=Datos!$B$79,W166,0))/(IF(R161=Datos!$B$79,1,0)+IF(R162=Datos!$B$79,1,0)+IF(R163=Datos!$B$79,1,0)+IF(R164=Datos!$B$79,1,0)+IF(R165=Datos!$B$79,1,0)+IF(R166=Datos!$B$79,1,0))),0,(IF(R161=Datos!$B$79,W161,0)+IF(R162=Datos!$B$79,W162,0)+IF(R163=Datos!$B$79,W163,0)+IF(R164=Datos!$B$79,W164,0)+IF(R165=Datos!$B$79,W165,0)+IF(R166=Datos!$B$79,W166,0))/(IF(R161=Datos!$B$79,1,0)+IF(R162=Datos!$B$79,1,0)+IF(R163=Datos!$B$79,1,0)+IF(R164=Datos!$B$79,1,0)+IF(R165=Datos!$B$79,1,0)+IF(R166=Datos!$B$79,1,0)))</f>
        <v>0</v>
      </c>
      <c r="AA161" s="211" t="str">
        <f>IF(K161="","-",(IF(Z161&gt;0,(IF(K161=Datos!$B$72,Datos!$B$72,IF(AND(K161=Datos!$B$73,Z161&gt;0.49),Datos!$B$72,IF(AND(K161=Datos!$B$74,Z161&gt;0.74),Datos!$B$72,IF(AND(K161=Datos!$B$74,Z161&lt;0.75,Z161&gt;0.49),Datos!$B$73,IF(AND(K161=Datos!$B$75,Z161&gt;0.74),Datos!$B$73,IF(AND(K161=Datos!$B$75,Z161&lt;0.75,Z161&gt;0.49),Datos!$B$74,IF(AND(K161=Datos!$B$76,Z161&gt;0.74),Datos!$B$74,IF(AND(K161=Datos!$B$76,Z161&lt;0.75,Z161&gt;0.49),Datos!$B$75,K161))))))))),K161)))</f>
        <v>-</v>
      </c>
      <c r="AB161" s="214" t="str">
        <f>IF(AND(Y161=Datos!$B$186,AA161=Datos!$B$193),Datos!$D$186,IF(AND(Y161=Datos!$B$186,AA161=Datos!$B$194),Datos!$E$186,IF(AND(Y161=Datos!$B$186,AA161=Datos!$B$195),Datos!$F$186,IF(AND(Y161=Datos!$B$186,AA161=Datos!$B$196),Datos!$G$186,IF(AND(Y161=Datos!$B$186,AA161=Datos!$B$197),Datos!$H$186,IF(AND(Y161=Datos!$B$187,AA161=Datos!$B$193),Datos!$D$187,IF(AND(Y161=Datos!$B$187,AA161=Datos!$B$194),Datos!$E$187,IF(AND(Y161=Datos!$B$187,AA161=Datos!$B$195),Datos!$F$187,IF(AND(Y161=Datos!$B$187,AA161=Datos!$B$196),Datos!$G$187,IF(AND(Y161=Datos!$B$187,AA161=Datos!$B$197),Datos!$H$187,IF(AND(Y161=Datos!$B$188,AA161=Datos!$B$193),Datos!$D$188,IF(AND(Y161=Datos!$B$188,AA161=Datos!$B$194),Datos!$E$188,IF(AND(Y161=Datos!$B$188,AA161=Datos!$B$195),Datos!$F$188,IF(AND(Y161=Datos!$B$188,AA161=Datos!$B$196),Datos!$G$188,IF(AND(Y161=Datos!$B$188,AA161=Datos!$B$197),Datos!$H$188,IF(AND(Y161=Datos!$B$189,AA161=Datos!$B$193),Datos!$D$189,IF(AND(Y161=Datos!$B$189,AA161=Datos!$B$194),Datos!$E$189,IF(AND(Y161=Datos!$B$189,AA161=Datos!$B$195),Datos!$F$189,IF(AND(Y161=Datos!$B$189,AA161=Datos!$B$196),Datos!$G$189,IF(AND(Y161=Datos!$B$189,AA161=Datos!$B$197),Datos!$H$189,IF(AND(Y161=Datos!$B$190,AA161=Datos!$B$193),Datos!$D$190,IF(AND(Y161=Datos!$B$190,AA161=Datos!$B$194),Datos!$E$190,IF(AND(Y161=Datos!$B$190,AA161=Datos!$B$195),Datos!$F$190,IF(AND(Y161=Datos!$B$190,AA161=Datos!$B$196),Datos!$G$190,IF(AND(Y161=Datos!$B$190,AA161=Datos!$B$197),Datos!$H$190,"-")))))))))))))))))))))))))</f>
        <v>-</v>
      </c>
      <c r="AC161" s="103"/>
    </row>
    <row r="162" spans="2:29" s="66" customFormat="1" ht="30" customHeight="1" x14ac:dyDescent="0.25">
      <c r="B162" s="164"/>
      <c r="C162" s="165"/>
      <c r="D162" s="212"/>
      <c r="E162" s="227"/>
      <c r="F162" s="165"/>
      <c r="G162" s="230"/>
      <c r="H162" s="99"/>
      <c r="I162" s="100"/>
      <c r="J162" s="218"/>
      <c r="K162" s="218"/>
      <c r="L162" s="215"/>
      <c r="M162" s="100"/>
      <c r="N162" s="99"/>
      <c r="O162" s="99"/>
      <c r="P162" s="99"/>
      <c r="Q162" s="99"/>
      <c r="R162" s="100"/>
      <c r="S162" s="99"/>
      <c r="T162" s="99"/>
      <c r="U162" s="99"/>
      <c r="V162" s="99"/>
      <c r="W162" s="96">
        <f>((IF(S162=Datos!$B$83,0,IF(S162=Datos!$B$84,5,IF(S162=Datos!$B$85,10,IF(S162=Datos!$B$86,15,IF(S162=Datos!$B$87,20,IF(S162=Datos!$B$88,25,0)))))))/100)+((IF(T162=Datos!$B$83,0,IF(T162=Datos!$B$84,5,IF(T162=Datos!$B$85,10,IF(T162=Datos!$B$86,15,IF(T162=Datos!$B$87,20,IF(T162=Datos!$B$88,25,0)))))))/100)+((IF(U162=Datos!$B$83,0,IF(U162=Datos!$B$84,5,IF(U162=Datos!$B$85,10,IF(U162=Datos!$B$86,15,IF(U162=Datos!$B$87,20,IF(U162=Datos!$B$88,25,0)))))))/100)+((IF(V162=Datos!$B$83,0,IF(V162=Datos!$B$84,5,IF(V162=Datos!$B$85,10,IF(V162=Datos!$B$86,15,IF(V162=Datos!$B$87,20,IF(V162=Datos!$B$88,25,0)))))))/100)</f>
        <v>0</v>
      </c>
      <c r="X162" s="221"/>
      <c r="Y162" s="212"/>
      <c r="Z162" s="224"/>
      <c r="AA162" s="212"/>
      <c r="AB162" s="215"/>
      <c r="AC162" s="104"/>
    </row>
    <row r="163" spans="2:29" s="66" customFormat="1" ht="30" customHeight="1" x14ac:dyDescent="0.25">
      <c r="B163" s="164"/>
      <c r="C163" s="165"/>
      <c r="D163" s="212"/>
      <c r="E163" s="227"/>
      <c r="F163" s="165"/>
      <c r="G163" s="230"/>
      <c r="H163" s="99"/>
      <c r="I163" s="100"/>
      <c r="J163" s="218"/>
      <c r="K163" s="218"/>
      <c r="L163" s="215"/>
      <c r="M163" s="100"/>
      <c r="N163" s="99"/>
      <c r="O163" s="99"/>
      <c r="P163" s="99"/>
      <c r="Q163" s="99"/>
      <c r="R163" s="100"/>
      <c r="S163" s="99"/>
      <c r="T163" s="99"/>
      <c r="U163" s="99"/>
      <c r="V163" s="99"/>
      <c r="W163" s="96">
        <f>((IF(S163=Datos!$B$83,0,IF(S163=Datos!$B$84,5,IF(S163=Datos!$B$85,10,IF(S163=Datos!$B$86,15,IF(S163=Datos!$B$87,20,IF(S163=Datos!$B$88,25,0)))))))/100)+((IF(T163=Datos!$B$83,0,IF(T163=Datos!$B$84,5,IF(T163=Datos!$B$85,10,IF(T163=Datos!$B$86,15,IF(T163=Datos!$B$87,20,IF(T163=Datos!$B$88,25,0)))))))/100)+((IF(U163=Datos!$B$83,0,IF(U163=Datos!$B$84,5,IF(U163=Datos!$B$85,10,IF(U163=Datos!$B$86,15,IF(U163=Datos!$B$87,20,IF(U163=Datos!$B$88,25,0)))))))/100)+((IF(V163=Datos!$B$83,0,IF(V163=Datos!$B$84,5,IF(V163=Datos!$B$85,10,IF(V163=Datos!$B$86,15,IF(V163=Datos!$B$87,20,IF(V163=Datos!$B$88,25,0)))))))/100)</f>
        <v>0</v>
      </c>
      <c r="X163" s="221"/>
      <c r="Y163" s="212"/>
      <c r="Z163" s="224"/>
      <c r="AA163" s="212"/>
      <c r="AB163" s="215"/>
      <c r="AC163" s="104"/>
    </row>
    <row r="164" spans="2:29" s="66" customFormat="1" ht="30" customHeight="1" x14ac:dyDescent="0.25">
      <c r="B164" s="164"/>
      <c r="C164" s="165"/>
      <c r="D164" s="212"/>
      <c r="E164" s="227"/>
      <c r="F164" s="165"/>
      <c r="G164" s="230"/>
      <c r="H164" s="99"/>
      <c r="I164" s="100"/>
      <c r="J164" s="218"/>
      <c r="K164" s="218"/>
      <c r="L164" s="215"/>
      <c r="M164" s="100"/>
      <c r="N164" s="99"/>
      <c r="O164" s="99"/>
      <c r="P164" s="99"/>
      <c r="Q164" s="99"/>
      <c r="R164" s="100"/>
      <c r="S164" s="99"/>
      <c r="T164" s="99"/>
      <c r="U164" s="99"/>
      <c r="V164" s="99"/>
      <c r="W164" s="96">
        <f>((IF(S164=Datos!$B$83,0,IF(S164=Datos!$B$84,5,IF(S164=Datos!$B$85,10,IF(S164=Datos!$B$86,15,IF(S164=Datos!$B$87,20,IF(S164=Datos!$B$88,25,0)))))))/100)+((IF(T164=Datos!$B$83,0,IF(T164=Datos!$B$84,5,IF(T164=Datos!$B$85,10,IF(T164=Datos!$B$86,15,IF(T164=Datos!$B$87,20,IF(T164=Datos!$B$88,25,0)))))))/100)+((IF(U164=Datos!$B$83,0,IF(U164=Datos!$B$84,5,IF(U164=Datos!$B$85,10,IF(U164=Datos!$B$86,15,IF(U164=Datos!$B$87,20,IF(U164=Datos!$B$88,25,0)))))))/100)+((IF(V164=Datos!$B$83,0,IF(V164=Datos!$B$84,5,IF(V164=Datos!$B$85,10,IF(V164=Datos!$B$86,15,IF(V164=Datos!$B$87,20,IF(V164=Datos!$B$88,25,0)))))))/100)</f>
        <v>0</v>
      </c>
      <c r="X164" s="221"/>
      <c r="Y164" s="212"/>
      <c r="Z164" s="224"/>
      <c r="AA164" s="212"/>
      <c r="AB164" s="215"/>
      <c r="AC164" s="104"/>
    </row>
    <row r="165" spans="2:29" s="66" customFormat="1" ht="30" customHeight="1" x14ac:dyDescent="0.25">
      <c r="B165" s="164"/>
      <c r="C165" s="165"/>
      <c r="D165" s="212"/>
      <c r="E165" s="227"/>
      <c r="F165" s="165"/>
      <c r="G165" s="230"/>
      <c r="H165" s="99"/>
      <c r="I165" s="100"/>
      <c r="J165" s="218"/>
      <c r="K165" s="218"/>
      <c r="L165" s="215"/>
      <c r="M165" s="100"/>
      <c r="N165" s="99"/>
      <c r="O165" s="99"/>
      <c r="P165" s="99"/>
      <c r="Q165" s="99"/>
      <c r="R165" s="100"/>
      <c r="S165" s="99"/>
      <c r="T165" s="99"/>
      <c r="U165" s="99"/>
      <c r="V165" s="99"/>
      <c r="W165" s="96">
        <f>((IF(S165=Datos!$B$83,0,IF(S165=Datos!$B$84,5,IF(S165=Datos!$B$85,10,IF(S165=Datos!$B$86,15,IF(S165=Datos!$B$87,20,IF(S165=Datos!$B$88,25,0)))))))/100)+((IF(T165=Datos!$B$83,0,IF(T165=Datos!$B$84,5,IF(T165=Datos!$B$85,10,IF(T165=Datos!$B$86,15,IF(T165=Datos!$B$87,20,IF(T165=Datos!$B$88,25,0)))))))/100)+((IF(U165=Datos!$B$83,0,IF(U165=Datos!$B$84,5,IF(U165=Datos!$B$85,10,IF(U165=Datos!$B$86,15,IF(U165=Datos!$B$87,20,IF(U165=Datos!$B$88,25,0)))))))/100)+((IF(V165=Datos!$B$83,0,IF(V165=Datos!$B$84,5,IF(V165=Datos!$B$85,10,IF(V165=Datos!$B$86,15,IF(V165=Datos!$B$87,20,IF(V165=Datos!$B$88,25,0)))))))/100)</f>
        <v>0</v>
      </c>
      <c r="X165" s="221"/>
      <c r="Y165" s="212"/>
      <c r="Z165" s="224"/>
      <c r="AA165" s="212"/>
      <c r="AB165" s="215"/>
      <c r="AC165" s="104"/>
    </row>
    <row r="166" spans="2:29" s="66" customFormat="1" ht="30" customHeight="1" thickBot="1" x14ac:dyDescent="0.3">
      <c r="B166" s="166"/>
      <c r="C166" s="167"/>
      <c r="D166" s="213"/>
      <c r="E166" s="228"/>
      <c r="F166" s="167"/>
      <c r="G166" s="231"/>
      <c r="H166" s="101"/>
      <c r="I166" s="102"/>
      <c r="J166" s="219"/>
      <c r="K166" s="219"/>
      <c r="L166" s="216"/>
      <c r="M166" s="102"/>
      <c r="N166" s="101"/>
      <c r="O166" s="101"/>
      <c r="P166" s="101"/>
      <c r="Q166" s="101"/>
      <c r="R166" s="102"/>
      <c r="S166" s="101"/>
      <c r="T166" s="101"/>
      <c r="U166" s="101"/>
      <c r="V166" s="101"/>
      <c r="W166" s="97">
        <f>((IF(S166=Datos!$B$83,0,IF(S166=Datos!$B$84,5,IF(S166=Datos!$B$85,10,IF(S166=Datos!$B$86,15,IF(S166=Datos!$B$87,20,IF(S166=Datos!$B$88,25,0)))))))/100)+((IF(T166=Datos!$B$83,0,IF(T166=Datos!$B$84,5,IF(T166=Datos!$B$85,10,IF(T166=Datos!$B$86,15,IF(T166=Datos!$B$87,20,IF(T166=Datos!$B$88,25,0)))))))/100)+((IF(U166=Datos!$B$83,0,IF(U166=Datos!$B$84,5,IF(U166=Datos!$B$85,10,IF(U166=Datos!$B$86,15,IF(U166=Datos!$B$87,20,IF(U166=Datos!$B$88,25,0)))))))/100)+((IF(V166=Datos!$B$83,0,IF(V166=Datos!$B$84,5,IF(V166=Datos!$B$85,10,IF(V166=Datos!$B$86,15,IF(V166=Datos!$B$87,20,IF(V166=Datos!$B$88,25,0)))))))/100)</f>
        <v>0</v>
      </c>
      <c r="X166" s="222"/>
      <c r="Y166" s="213"/>
      <c r="Z166" s="225"/>
      <c r="AA166" s="213"/>
      <c r="AB166" s="216"/>
      <c r="AC166" s="105"/>
    </row>
    <row r="167" spans="2:29" s="66" customFormat="1" ht="30" customHeight="1" x14ac:dyDescent="0.25">
      <c r="B167" s="162"/>
      <c r="C167" s="163"/>
      <c r="D167" s="211" t="str">
        <f>IF(B167="","-",VLOOKUP(B167,Datos!$B$3:$C$25,2,FALSE))</f>
        <v>-</v>
      </c>
      <c r="E167" s="226"/>
      <c r="F167" s="163"/>
      <c r="G167" s="229"/>
      <c r="H167" s="81"/>
      <c r="I167" s="79"/>
      <c r="J167" s="217"/>
      <c r="K167" s="217"/>
      <c r="L167" s="214" t="str">
        <f>IF(AND(J167=Datos!$B$186,K167=Datos!$B$193),Datos!$D$186,IF(AND(J167=Datos!$B$186,K167=Datos!$B$194),Datos!$E$186,IF(AND(J167=Datos!$B$186,K167=Datos!$B$195),Datos!$F$186,IF(AND(J167=Datos!$B$186,K167=Datos!$B$196),Datos!$G$186,IF(AND(J167=Datos!$B$186,K167=Datos!$B$197),Datos!$H$186,IF(AND(J167=Datos!$B$187,K167=Datos!$B$193),Datos!$D$187,IF(AND(J167=Datos!$B$187,K167=Datos!$B$194),Datos!$E$187,IF(AND(J167=Datos!$B$187,K167=Datos!$B$195),Datos!$F$187,IF(AND(J167=Datos!$B$187,K167=Datos!$B$196),Datos!$G$187,IF(AND(J167=Datos!$B$187,K167=Datos!$B$197),Datos!$H$187,IF(AND(J167=Datos!$B$188,K167=Datos!$B$193),Datos!$D$188,IF(AND(J167=Datos!$B$188,K167=Datos!$B$194),Datos!$E$188,IF(AND(J167=Datos!$B$188,K167=Datos!$B$195),Datos!$F$188,IF(AND(J167=Datos!$B$188,K167=Datos!$B$196),Datos!$G$188,IF(AND(J167=Datos!$B$188,K167=Datos!$B$197),Datos!$H$188,IF(AND(J167=Datos!$B$189,K167=Datos!$B$193),Datos!$D$189,IF(AND(J167=Datos!$B$189,K167=Datos!$B$194),Datos!$E$189,IF(AND(J167=Datos!$B$189,K167=Datos!$B$195),Datos!$F$189,IF(AND(J167=Datos!$B$189,K167=Datos!$B$196),Datos!$G$189,IF(AND(J167=Datos!$B$189,K167=Datos!$B$197),Datos!$H$189,IF(AND(J167=Datos!$B$190,K167=Datos!$B$193),Datos!$D$190,IF(AND(J167=Datos!$B$190,K167=Datos!$B$194),Datos!$E$190,IF(AND(J167=Datos!$B$190,K167=Datos!$B$195),Datos!$F$190,IF(AND(J167=Datos!$B$190,K167=Datos!$B$196),Datos!$G$190,IF(AND(J167=Datos!$B$190,K167=Datos!$B$197),Datos!$H$190,"-")))))))))))))))))))))))))</f>
        <v>-</v>
      </c>
      <c r="M167" s="79"/>
      <c r="N167" s="81"/>
      <c r="O167" s="81"/>
      <c r="P167" s="81"/>
      <c r="Q167" s="81"/>
      <c r="R167" s="79"/>
      <c r="S167" s="81"/>
      <c r="T167" s="81"/>
      <c r="U167" s="81"/>
      <c r="V167" s="81"/>
      <c r="W167" s="80">
        <f>((IF(S167=Datos!$B$83,0,IF(S167=Datos!$B$84,5,IF(S167=Datos!$B$85,10,IF(S167=Datos!$B$86,15,IF(S167=Datos!$B$87,20,IF(S167=Datos!$B$88,25,0)))))))/100)+((IF(T167=Datos!$B$83,0,IF(T167=Datos!$B$84,5,IF(T167=Datos!$B$85,10,IF(T167=Datos!$B$86,15,IF(T167=Datos!$B$87,20,IF(T167=Datos!$B$88,25,0)))))))/100)+((IF(U167=Datos!$B$83,0,IF(U167=Datos!$B$84,5,IF(U167=Datos!$B$85,10,IF(U167=Datos!$B$86,15,IF(U167=Datos!$B$87,20,IF(U167=Datos!$B$88,25,0)))))))/100)+((IF(V167=Datos!$B$83,0,IF(V167=Datos!$B$84,5,IF(V167=Datos!$B$85,10,IF(V167=Datos!$B$86,15,IF(V167=Datos!$B$87,20,IF(V167=Datos!$B$88,25,0)))))))/100)</f>
        <v>0</v>
      </c>
      <c r="X167" s="220">
        <f>IF(ISERROR((IF(R167=Datos!$B$80,W167,0)+IF(R168=Datos!$B$80,W168,0)+IF(R169=Datos!$B$80,W169,0)+IF(R170=Datos!$B$80,W170,0)+IF(R171=Datos!$B$80,W171,0)+IF(R172=Datos!$B$80,W172,0))/(IF(R167=Datos!$B$80,1,0)+IF(R168=Datos!$B$80,1,0)+IF(R169=Datos!$B$80,1,0)+IF(R170=Datos!$B$80,1,0)+IF(R171=Datos!$B$80,1,0)+IF(R172=Datos!$B$80,1,0))),0,(IF(R167=Datos!$B$80,W167,0)+IF(R168=Datos!$B$80,W168,0)+IF(R169=Datos!$B$80,W169,0)+IF(R170=Datos!$B$80,W170,0)+IF(R171=Datos!$B$80,W171,0)+IF(R172=Datos!$B$80,W172,0))/(IF(R167=Datos!$B$80,1,0)+IF(R168=Datos!$B$80,1,0)+IF(R169=Datos!$B$80,1,0)+IF(R170=Datos!$B$80,1,0)+IF(R171=Datos!$B$80,1,0)+IF(R172=Datos!$B$80,1,0)))</f>
        <v>0</v>
      </c>
      <c r="Y167" s="211" t="str">
        <f>IF(J167="","-",(IF(X167&gt;0,(IF(J167=Datos!$B$65,Datos!$B$65,IF(AND(J167=Datos!$B$66,X167&gt;0.49),Datos!$B$65,IF(AND(J167=Datos!$B$67,X167&gt;0.74),Datos!$B$65,IF(AND(J167=Datos!$B$67,X167&lt;0.75,X167&gt;0.49),Datos!$B$66,IF(AND(J167=Datos!$B$68,X167&gt;0.74),Datos!$B$66,IF(AND(J167=Datos!$B$68,X167&lt;0.75,X167&gt;0.49),Datos!$B$67,IF(AND(J167=Datos!$B$69,X167&gt;0.74),Datos!$B$67,IF(AND(J167=Datos!$B$69,X167&lt;0.75,X167&gt;0.49),Datos!$B$68,J167))))))))),J167)))</f>
        <v>-</v>
      </c>
      <c r="Z167" s="223">
        <f>IF(ISERROR((IF(R167=Datos!$B$79,W167,0)+IF(R168=Datos!$B$79,W168,0)+IF(R169=Datos!$B$79,W169,0)+IF(R170=Datos!$B$79,W170,0)+IF(R171=Datos!$B$79,W171,0)+IF(R172=Datos!$B$79,W172,0))/(IF(R167=Datos!$B$79,1,0)+IF(R168=Datos!$B$79,1,0)+IF(R169=Datos!$B$79,1,0)+IF(R170=Datos!$B$79,1,0)+IF(R171=Datos!$B$79,1,0)+IF(R172=Datos!$B$79,1,0))),0,(IF(R167=Datos!$B$79,W167,0)+IF(R168=Datos!$B$79,W168,0)+IF(R169=Datos!$B$79,W169,0)+IF(R170=Datos!$B$79,W170,0)+IF(R171=Datos!$B$79,W171,0)+IF(R172=Datos!$B$79,W172,0))/(IF(R167=Datos!$B$79,1,0)+IF(R168=Datos!$B$79,1,0)+IF(R169=Datos!$B$79,1,0)+IF(R170=Datos!$B$79,1,0)+IF(R171=Datos!$B$79,1,0)+IF(R172=Datos!$B$79,1,0)))</f>
        <v>0</v>
      </c>
      <c r="AA167" s="211" t="str">
        <f>IF(K167="","-",(IF(Z167&gt;0,(IF(K167=Datos!$B$72,Datos!$B$72,IF(AND(K167=Datos!$B$73,Z167&gt;0.49),Datos!$B$72,IF(AND(K167=Datos!$B$74,Z167&gt;0.74),Datos!$B$72,IF(AND(K167=Datos!$B$74,Z167&lt;0.75,Z167&gt;0.49),Datos!$B$73,IF(AND(K167=Datos!$B$75,Z167&gt;0.74),Datos!$B$73,IF(AND(K167=Datos!$B$75,Z167&lt;0.75,Z167&gt;0.49),Datos!$B$74,IF(AND(K167=Datos!$B$76,Z167&gt;0.74),Datos!$B$74,IF(AND(K167=Datos!$B$76,Z167&lt;0.75,Z167&gt;0.49),Datos!$B$75,K167))))))))),K167)))</f>
        <v>-</v>
      </c>
      <c r="AB167" s="214" t="str">
        <f>IF(AND(Y167=Datos!$B$186,AA167=Datos!$B$193),Datos!$D$186,IF(AND(Y167=Datos!$B$186,AA167=Datos!$B$194),Datos!$E$186,IF(AND(Y167=Datos!$B$186,AA167=Datos!$B$195),Datos!$F$186,IF(AND(Y167=Datos!$B$186,AA167=Datos!$B$196),Datos!$G$186,IF(AND(Y167=Datos!$B$186,AA167=Datos!$B$197),Datos!$H$186,IF(AND(Y167=Datos!$B$187,AA167=Datos!$B$193),Datos!$D$187,IF(AND(Y167=Datos!$B$187,AA167=Datos!$B$194),Datos!$E$187,IF(AND(Y167=Datos!$B$187,AA167=Datos!$B$195),Datos!$F$187,IF(AND(Y167=Datos!$B$187,AA167=Datos!$B$196),Datos!$G$187,IF(AND(Y167=Datos!$B$187,AA167=Datos!$B$197),Datos!$H$187,IF(AND(Y167=Datos!$B$188,AA167=Datos!$B$193),Datos!$D$188,IF(AND(Y167=Datos!$B$188,AA167=Datos!$B$194),Datos!$E$188,IF(AND(Y167=Datos!$B$188,AA167=Datos!$B$195),Datos!$F$188,IF(AND(Y167=Datos!$B$188,AA167=Datos!$B$196),Datos!$G$188,IF(AND(Y167=Datos!$B$188,AA167=Datos!$B$197),Datos!$H$188,IF(AND(Y167=Datos!$B$189,AA167=Datos!$B$193),Datos!$D$189,IF(AND(Y167=Datos!$B$189,AA167=Datos!$B$194),Datos!$E$189,IF(AND(Y167=Datos!$B$189,AA167=Datos!$B$195),Datos!$F$189,IF(AND(Y167=Datos!$B$189,AA167=Datos!$B$196),Datos!$G$189,IF(AND(Y167=Datos!$B$189,AA167=Datos!$B$197),Datos!$H$189,IF(AND(Y167=Datos!$B$190,AA167=Datos!$B$193),Datos!$D$190,IF(AND(Y167=Datos!$B$190,AA167=Datos!$B$194),Datos!$E$190,IF(AND(Y167=Datos!$B$190,AA167=Datos!$B$195),Datos!$F$190,IF(AND(Y167=Datos!$B$190,AA167=Datos!$B$196),Datos!$G$190,IF(AND(Y167=Datos!$B$190,AA167=Datos!$B$197),Datos!$H$190,"-")))))))))))))))))))))))))</f>
        <v>-</v>
      </c>
      <c r="AC167" s="103"/>
    </row>
    <row r="168" spans="2:29" s="66" customFormat="1" ht="30" customHeight="1" x14ac:dyDescent="0.25">
      <c r="B168" s="164"/>
      <c r="C168" s="165"/>
      <c r="D168" s="212"/>
      <c r="E168" s="227"/>
      <c r="F168" s="165"/>
      <c r="G168" s="230"/>
      <c r="H168" s="99"/>
      <c r="I168" s="100"/>
      <c r="J168" s="218"/>
      <c r="K168" s="218"/>
      <c r="L168" s="215"/>
      <c r="M168" s="100"/>
      <c r="N168" s="99"/>
      <c r="O168" s="99"/>
      <c r="P168" s="99"/>
      <c r="Q168" s="99"/>
      <c r="R168" s="100"/>
      <c r="S168" s="99"/>
      <c r="T168" s="99"/>
      <c r="U168" s="99"/>
      <c r="V168" s="99"/>
      <c r="W168" s="96">
        <f>((IF(S168=Datos!$B$83,0,IF(S168=Datos!$B$84,5,IF(S168=Datos!$B$85,10,IF(S168=Datos!$B$86,15,IF(S168=Datos!$B$87,20,IF(S168=Datos!$B$88,25,0)))))))/100)+((IF(T168=Datos!$B$83,0,IF(T168=Datos!$B$84,5,IF(T168=Datos!$B$85,10,IF(T168=Datos!$B$86,15,IF(T168=Datos!$B$87,20,IF(T168=Datos!$B$88,25,0)))))))/100)+((IF(U168=Datos!$B$83,0,IF(U168=Datos!$B$84,5,IF(U168=Datos!$B$85,10,IF(U168=Datos!$B$86,15,IF(U168=Datos!$B$87,20,IF(U168=Datos!$B$88,25,0)))))))/100)+((IF(V168=Datos!$B$83,0,IF(V168=Datos!$B$84,5,IF(V168=Datos!$B$85,10,IF(V168=Datos!$B$86,15,IF(V168=Datos!$B$87,20,IF(V168=Datos!$B$88,25,0)))))))/100)</f>
        <v>0</v>
      </c>
      <c r="X168" s="221"/>
      <c r="Y168" s="212"/>
      <c r="Z168" s="224"/>
      <c r="AA168" s="212"/>
      <c r="AB168" s="215"/>
      <c r="AC168" s="104"/>
    </row>
    <row r="169" spans="2:29" s="66" customFormat="1" ht="30" customHeight="1" x14ac:dyDescent="0.25">
      <c r="B169" s="164"/>
      <c r="C169" s="165"/>
      <c r="D169" s="212"/>
      <c r="E169" s="227"/>
      <c r="F169" s="165"/>
      <c r="G169" s="230"/>
      <c r="H169" s="99"/>
      <c r="I169" s="100"/>
      <c r="J169" s="218"/>
      <c r="K169" s="218"/>
      <c r="L169" s="215"/>
      <c r="M169" s="100"/>
      <c r="N169" s="99"/>
      <c r="O169" s="99"/>
      <c r="P169" s="99"/>
      <c r="Q169" s="99"/>
      <c r="R169" s="100"/>
      <c r="S169" s="99"/>
      <c r="T169" s="99"/>
      <c r="U169" s="99"/>
      <c r="V169" s="99"/>
      <c r="W169" s="96">
        <f>((IF(S169=Datos!$B$83,0,IF(S169=Datos!$B$84,5,IF(S169=Datos!$B$85,10,IF(S169=Datos!$B$86,15,IF(S169=Datos!$B$87,20,IF(S169=Datos!$B$88,25,0)))))))/100)+((IF(T169=Datos!$B$83,0,IF(T169=Datos!$B$84,5,IF(T169=Datos!$B$85,10,IF(T169=Datos!$B$86,15,IF(T169=Datos!$B$87,20,IF(T169=Datos!$B$88,25,0)))))))/100)+((IF(U169=Datos!$B$83,0,IF(U169=Datos!$B$84,5,IF(U169=Datos!$B$85,10,IF(U169=Datos!$B$86,15,IF(U169=Datos!$B$87,20,IF(U169=Datos!$B$88,25,0)))))))/100)+((IF(V169=Datos!$B$83,0,IF(V169=Datos!$B$84,5,IF(V169=Datos!$B$85,10,IF(V169=Datos!$B$86,15,IF(V169=Datos!$B$87,20,IF(V169=Datos!$B$88,25,0)))))))/100)</f>
        <v>0</v>
      </c>
      <c r="X169" s="221"/>
      <c r="Y169" s="212"/>
      <c r="Z169" s="224"/>
      <c r="AA169" s="212"/>
      <c r="AB169" s="215"/>
      <c r="AC169" s="104"/>
    </row>
    <row r="170" spans="2:29" s="66" customFormat="1" ht="30" customHeight="1" x14ac:dyDescent="0.25">
      <c r="B170" s="164"/>
      <c r="C170" s="165"/>
      <c r="D170" s="212"/>
      <c r="E170" s="227"/>
      <c r="F170" s="165"/>
      <c r="G170" s="230"/>
      <c r="H170" s="99"/>
      <c r="I170" s="100"/>
      <c r="J170" s="218"/>
      <c r="K170" s="218"/>
      <c r="L170" s="215"/>
      <c r="M170" s="100"/>
      <c r="N170" s="99"/>
      <c r="O170" s="99"/>
      <c r="P170" s="99"/>
      <c r="Q170" s="99"/>
      <c r="R170" s="100"/>
      <c r="S170" s="99"/>
      <c r="T170" s="99"/>
      <c r="U170" s="99"/>
      <c r="V170" s="99"/>
      <c r="W170" s="96">
        <f>((IF(S170=Datos!$B$83,0,IF(S170=Datos!$B$84,5,IF(S170=Datos!$B$85,10,IF(S170=Datos!$B$86,15,IF(S170=Datos!$B$87,20,IF(S170=Datos!$B$88,25,0)))))))/100)+((IF(T170=Datos!$B$83,0,IF(T170=Datos!$B$84,5,IF(T170=Datos!$B$85,10,IF(T170=Datos!$B$86,15,IF(T170=Datos!$B$87,20,IF(T170=Datos!$B$88,25,0)))))))/100)+((IF(U170=Datos!$B$83,0,IF(U170=Datos!$B$84,5,IF(U170=Datos!$B$85,10,IF(U170=Datos!$B$86,15,IF(U170=Datos!$B$87,20,IF(U170=Datos!$B$88,25,0)))))))/100)+((IF(V170=Datos!$B$83,0,IF(V170=Datos!$B$84,5,IF(V170=Datos!$B$85,10,IF(V170=Datos!$B$86,15,IF(V170=Datos!$B$87,20,IF(V170=Datos!$B$88,25,0)))))))/100)</f>
        <v>0</v>
      </c>
      <c r="X170" s="221"/>
      <c r="Y170" s="212"/>
      <c r="Z170" s="224"/>
      <c r="AA170" s="212"/>
      <c r="AB170" s="215"/>
      <c r="AC170" s="104"/>
    </row>
    <row r="171" spans="2:29" s="66" customFormat="1" ht="30" customHeight="1" x14ac:dyDescent="0.25">
      <c r="B171" s="164"/>
      <c r="C171" s="165"/>
      <c r="D171" s="212"/>
      <c r="E171" s="227"/>
      <c r="F171" s="165"/>
      <c r="G171" s="230"/>
      <c r="H171" s="99"/>
      <c r="I171" s="100"/>
      <c r="J171" s="218"/>
      <c r="K171" s="218"/>
      <c r="L171" s="215"/>
      <c r="M171" s="100"/>
      <c r="N171" s="99"/>
      <c r="O171" s="99"/>
      <c r="P171" s="99"/>
      <c r="Q171" s="99"/>
      <c r="R171" s="100"/>
      <c r="S171" s="99"/>
      <c r="T171" s="99"/>
      <c r="U171" s="99"/>
      <c r="V171" s="99"/>
      <c r="W171" s="96">
        <f>((IF(S171=Datos!$B$83,0,IF(S171=Datos!$B$84,5,IF(S171=Datos!$B$85,10,IF(S171=Datos!$B$86,15,IF(S171=Datos!$B$87,20,IF(S171=Datos!$B$88,25,0)))))))/100)+((IF(T171=Datos!$B$83,0,IF(T171=Datos!$B$84,5,IF(T171=Datos!$B$85,10,IF(T171=Datos!$B$86,15,IF(T171=Datos!$B$87,20,IF(T171=Datos!$B$88,25,0)))))))/100)+((IF(U171=Datos!$B$83,0,IF(U171=Datos!$B$84,5,IF(U171=Datos!$B$85,10,IF(U171=Datos!$B$86,15,IF(U171=Datos!$B$87,20,IF(U171=Datos!$B$88,25,0)))))))/100)+((IF(V171=Datos!$B$83,0,IF(V171=Datos!$B$84,5,IF(V171=Datos!$B$85,10,IF(V171=Datos!$B$86,15,IF(V171=Datos!$B$87,20,IF(V171=Datos!$B$88,25,0)))))))/100)</f>
        <v>0</v>
      </c>
      <c r="X171" s="221"/>
      <c r="Y171" s="212"/>
      <c r="Z171" s="224"/>
      <c r="AA171" s="212"/>
      <c r="AB171" s="215"/>
      <c r="AC171" s="104"/>
    </row>
    <row r="172" spans="2:29" s="66" customFormat="1" ht="30" customHeight="1" thickBot="1" x14ac:dyDescent="0.3">
      <c r="B172" s="166"/>
      <c r="C172" s="167"/>
      <c r="D172" s="213"/>
      <c r="E172" s="228"/>
      <c r="F172" s="167"/>
      <c r="G172" s="231"/>
      <c r="H172" s="101"/>
      <c r="I172" s="102"/>
      <c r="J172" s="219"/>
      <c r="K172" s="219"/>
      <c r="L172" s="216"/>
      <c r="M172" s="102"/>
      <c r="N172" s="101"/>
      <c r="O172" s="101"/>
      <c r="P172" s="101"/>
      <c r="Q172" s="101"/>
      <c r="R172" s="102"/>
      <c r="S172" s="101"/>
      <c r="T172" s="101"/>
      <c r="U172" s="101"/>
      <c r="V172" s="101"/>
      <c r="W172" s="97">
        <f>((IF(S172=Datos!$B$83,0,IF(S172=Datos!$B$84,5,IF(S172=Datos!$B$85,10,IF(S172=Datos!$B$86,15,IF(S172=Datos!$B$87,20,IF(S172=Datos!$B$88,25,0)))))))/100)+((IF(T172=Datos!$B$83,0,IF(T172=Datos!$B$84,5,IF(T172=Datos!$B$85,10,IF(T172=Datos!$B$86,15,IF(T172=Datos!$B$87,20,IF(T172=Datos!$B$88,25,0)))))))/100)+((IF(U172=Datos!$B$83,0,IF(U172=Datos!$B$84,5,IF(U172=Datos!$B$85,10,IF(U172=Datos!$B$86,15,IF(U172=Datos!$B$87,20,IF(U172=Datos!$B$88,25,0)))))))/100)+((IF(V172=Datos!$B$83,0,IF(V172=Datos!$B$84,5,IF(V172=Datos!$B$85,10,IF(V172=Datos!$B$86,15,IF(V172=Datos!$B$87,20,IF(V172=Datos!$B$88,25,0)))))))/100)</f>
        <v>0</v>
      </c>
      <c r="X172" s="222"/>
      <c r="Y172" s="213"/>
      <c r="Z172" s="225"/>
      <c r="AA172" s="213"/>
      <c r="AB172" s="216"/>
      <c r="AC172" s="105"/>
    </row>
    <row r="173" spans="2:29" s="66" customFormat="1" ht="30" customHeight="1" x14ac:dyDescent="0.25">
      <c r="B173" s="162"/>
      <c r="C173" s="163"/>
      <c r="D173" s="211" t="str">
        <f>IF(B173="","-",VLOOKUP(B173,Datos!$B$3:$C$25,2,FALSE))</f>
        <v>-</v>
      </c>
      <c r="E173" s="226"/>
      <c r="F173" s="163"/>
      <c r="G173" s="229"/>
      <c r="H173" s="81"/>
      <c r="I173" s="79"/>
      <c r="J173" s="217"/>
      <c r="K173" s="217"/>
      <c r="L173" s="214" t="str">
        <f>IF(AND(J173=Datos!$B$186,K173=Datos!$B$193),Datos!$D$186,IF(AND(J173=Datos!$B$186,K173=Datos!$B$194),Datos!$E$186,IF(AND(J173=Datos!$B$186,K173=Datos!$B$195),Datos!$F$186,IF(AND(J173=Datos!$B$186,K173=Datos!$B$196),Datos!$G$186,IF(AND(J173=Datos!$B$186,K173=Datos!$B$197),Datos!$H$186,IF(AND(J173=Datos!$B$187,K173=Datos!$B$193),Datos!$D$187,IF(AND(J173=Datos!$B$187,K173=Datos!$B$194),Datos!$E$187,IF(AND(J173=Datos!$B$187,K173=Datos!$B$195),Datos!$F$187,IF(AND(J173=Datos!$B$187,K173=Datos!$B$196),Datos!$G$187,IF(AND(J173=Datos!$B$187,K173=Datos!$B$197),Datos!$H$187,IF(AND(J173=Datos!$B$188,K173=Datos!$B$193),Datos!$D$188,IF(AND(J173=Datos!$B$188,K173=Datos!$B$194),Datos!$E$188,IF(AND(J173=Datos!$B$188,K173=Datos!$B$195),Datos!$F$188,IF(AND(J173=Datos!$B$188,K173=Datos!$B$196),Datos!$G$188,IF(AND(J173=Datos!$B$188,K173=Datos!$B$197),Datos!$H$188,IF(AND(J173=Datos!$B$189,K173=Datos!$B$193),Datos!$D$189,IF(AND(J173=Datos!$B$189,K173=Datos!$B$194),Datos!$E$189,IF(AND(J173=Datos!$B$189,K173=Datos!$B$195),Datos!$F$189,IF(AND(J173=Datos!$B$189,K173=Datos!$B$196),Datos!$G$189,IF(AND(J173=Datos!$B$189,K173=Datos!$B$197),Datos!$H$189,IF(AND(J173=Datos!$B$190,K173=Datos!$B$193),Datos!$D$190,IF(AND(J173=Datos!$B$190,K173=Datos!$B$194),Datos!$E$190,IF(AND(J173=Datos!$B$190,K173=Datos!$B$195),Datos!$F$190,IF(AND(J173=Datos!$B$190,K173=Datos!$B$196),Datos!$G$190,IF(AND(J173=Datos!$B$190,K173=Datos!$B$197),Datos!$H$190,"-")))))))))))))))))))))))))</f>
        <v>-</v>
      </c>
      <c r="M173" s="79"/>
      <c r="N173" s="81"/>
      <c r="O173" s="81"/>
      <c r="P173" s="81"/>
      <c r="Q173" s="81"/>
      <c r="R173" s="79"/>
      <c r="S173" s="81"/>
      <c r="T173" s="81"/>
      <c r="U173" s="81"/>
      <c r="V173" s="81"/>
      <c r="W173" s="80">
        <f>((IF(S173=Datos!$B$83,0,IF(S173=Datos!$B$84,5,IF(S173=Datos!$B$85,10,IF(S173=Datos!$B$86,15,IF(S173=Datos!$B$87,20,IF(S173=Datos!$B$88,25,0)))))))/100)+((IF(T173=Datos!$B$83,0,IF(T173=Datos!$B$84,5,IF(T173=Datos!$B$85,10,IF(T173=Datos!$B$86,15,IF(T173=Datos!$B$87,20,IF(T173=Datos!$B$88,25,0)))))))/100)+((IF(U173=Datos!$B$83,0,IF(U173=Datos!$B$84,5,IF(U173=Datos!$B$85,10,IF(U173=Datos!$B$86,15,IF(U173=Datos!$B$87,20,IF(U173=Datos!$B$88,25,0)))))))/100)+((IF(V173=Datos!$B$83,0,IF(V173=Datos!$B$84,5,IF(V173=Datos!$B$85,10,IF(V173=Datos!$B$86,15,IF(V173=Datos!$B$87,20,IF(V173=Datos!$B$88,25,0)))))))/100)</f>
        <v>0</v>
      </c>
      <c r="X173" s="220">
        <f>IF(ISERROR((IF(R173=Datos!$B$80,W173,0)+IF(R174=Datos!$B$80,W174,0)+IF(R175=Datos!$B$80,W175,0)+IF(R176=Datos!$B$80,W176,0)+IF(R177=Datos!$B$80,W177,0)+IF(R178=Datos!$B$80,W178,0))/(IF(R173=Datos!$B$80,1,0)+IF(R174=Datos!$B$80,1,0)+IF(R175=Datos!$B$80,1,0)+IF(R176=Datos!$B$80,1,0)+IF(R177=Datos!$B$80,1,0)+IF(R178=Datos!$B$80,1,0))),0,(IF(R173=Datos!$B$80,W173,0)+IF(R174=Datos!$B$80,W174,0)+IF(R175=Datos!$B$80,W175,0)+IF(R176=Datos!$B$80,W176,0)+IF(R177=Datos!$B$80,W177,0)+IF(R178=Datos!$B$80,W178,0))/(IF(R173=Datos!$B$80,1,0)+IF(R174=Datos!$B$80,1,0)+IF(R175=Datos!$B$80,1,0)+IF(R176=Datos!$B$80,1,0)+IF(R177=Datos!$B$80,1,0)+IF(R178=Datos!$B$80,1,0)))</f>
        <v>0</v>
      </c>
      <c r="Y173" s="211" t="str">
        <f>IF(J173="","-",(IF(X173&gt;0,(IF(J173=Datos!$B$65,Datos!$B$65,IF(AND(J173=Datos!$B$66,X173&gt;0.49),Datos!$B$65,IF(AND(J173=Datos!$B$67,X173&gt;0.74),Datos!$B$65,IF(AND(J173=Datos!$B$67,X173&lt;0.75,X173&gt;0.49),Datos!$B$66,IF(AND(J173=Datos!$B$68,X173&gt;0.74),Datos!$B$66,IF(AND(J173=Datos!$B$68,X173&lt;0.75,X173&gt;0.49),Datos!$B$67,IF(AND(J173=Datos!$B$69,X173&gt;0.74),Datos!$B$67,IF(AND(J173=Datos!$B$69,X173&lt;0.75,X173&gt;0.49),Datos!$B$68,J173))))))))),J173)))</f>
        <v>-</v>
      </c>
      <c r="Z173" s="223">
        <f>IF(ISERROR((IF(R173=Datos!$B$79,W173,0)+IF(R174=Datos!$B$79,W174,0)+IF(R175=Datos!$B$79,W175,0)+IF(R176=Datos!$B$79,W176,0)+IF(R177=Datos!$B$79,W177,0)+IF(R178=Datos!$B$79,W178,0))/(IF(R173=Datos!$B$79,1,0)+IF(R174=Datos!$B$79,1,0)+IF(R175=Datos!$B$79,1,0)+IF(R176=Datos!$B$79,1,0)+IF(R177=Datos!$B$79,1,0)+IF(R178=Datos!$B$79,1,0))),0,(IF(R173=Datos!$B$79,W173,0)+IF(R174=Datos!$B$79,W174,0)+IF(R175=Datos!$B$79,W175,0)+IF(R176=Datos!$B$79,W176,0)+IF(R177=Datos!$B$79,W177,0)+IF(R178=Datos!$B$79,W178,0))/(IF(R173=Datos!$B$79,1,0)+IF(R174=Datos!$B$79,1,0)+IF(R175=Datos!$B$79,1,0)+IF(R176=Datos!$B$79,1,0)+IF(R177=Datos!$B$79,1,0)+IF(R178=Datos!$B$79,1,0)))</f>
        <v>0</v>
      </c>
      <c r="AA173" s="211" t="str">
        <f>IF(K173="","-",(IF(Z173&gt;0,(IF(K173=Datos!$B$72,Datos!$B$72,IF(AND(K173=Datos!$B$73,Z173&gt;0.49),Datos!$B$72,IF(AND(K173=Datos!$B$74,Z173&gt;0.74),Datos!$B$72,IF(AND(K173=Datos!$B$74,Z173&lt;0.75,Z173&gt;0.49),Datos!$B$73,IF(AND(K173=Datos!$B$75,Z173&gt;0.74),Datos!$B$73,IF(AND(K173=Datos!$B$75,Z173&lt;0.75,Z173&gt;0.49),Datos!$B$74,IF(AND(K173=Datos!$B$76,Z173&gt;0.74),Datos!$B$74,IF(AND(K173=Datos!$B$76,Z173&lt;0.75,Z173&gt;0.49),Datos!$B$75,K173))))))))),K173)))</f>
        <v>-</v>
      </c>
      <c r="AB173" s="214" t="str">
        <f>IF(AND(Y173=Datos!$B$186,AA173=Datos!$B$193),Datos!$D$186,IF(AND(Y173=Datos!$B$186,AA173=Datos!$B$194),Datos!$E$186,IF(AND(Y173=Datos!$B$186,AA173=Datos!$B$195),Datos!$F$186,IF(AND(Y173=Datos!$B$186,AA173=Datos!$B$196),Datos!$G$186,IF(AND(Y173=Datos!$B$186,AA173=Datos!$B$197),Datos!$H$186,IF(AND(Y173=Datos!$B$187,AA173=Datos!$B$193),Datos!$D$187,IF(AND(Y173=Datos!$B$187,AA173=Datos!$B$194),Datos!$E$187,IF(AND(Y173=Datos!$B$187,AA173=Datos!$B$195),Datos!$F$187,IF(AND(Y173=Datos!$B$187,AA173=Datos!$B$196),Datos!$G$187,IF(AND(Y173=Datos!$B$187,AA173=Datos!$B$197),Datos!$H$187,IF(AND(Y173=Datos!$B$188,AA173=Datos!$B$193),Datos!$D$188,IF(AND(Y173=Datos!$B$188,AA173=Datos!$B$194),Datos!$E$188,IF(AND(Y173=Datos!$B$188,AA173=Datos!$B$195),Datos!$F$188,IF(AND(Y173=Datos!$B$188,AA173=Datos!$B$196),Datos!$G$188,IF(AND(Y173=Datos!$B$188,AA173=Datos!$B$197),Datos!$H$188,IF(AND(Y173=Datos!$B$189,AA173=Datos!$B$193),Datos!$D$189,IF(AND(Y173=Datos!$B$189,AA173=Datos!$B$194),Datos!$E$189,IF(AND(Y173=Datos!$B$189,AA173=Datos!$B$195),Datos!$F$189,IF(AND(Y173=Datos!$B$189,AA173=Datos!$B$196),Datos!$G$189,IF(AND(Y173=Datos!$B$189,AA173=Datos!$B$197),Datos!$H$189,IF(AND(Y173=Datos!$B$190,AA173=Datos!$B$193),Datos!$D$190,IF(AND(Y173=Datos!$B$190,AA173=Datos!$B$194),Datos!$E$190,IF(AND(Y173=Datos!$B$190,AA173=Datos!$B$195),Datos!$F$190,IF(AND(Y173=Datos!$B$190,AA173=Datos!$B$196),Datos!$G$190,IF(AND(Y173=Datos!$B$190,AA173=Datos!$B$197),Datos!$H$190,"-")))))))))))))))))))))))))</f>
        <v>-</v>
      </c>
      <c r="AC173" s="103"/>
    </row>
    <row r="174" spans="2:29" s="66" customFormat="1" ht="30" customHeight="1" x14ac:dyDescent="0.25">
      <c r="B174" s="164"/>
      <c r="C174" s="165"/>
      <c r="D174" s="212"/>
      <c r="E174" s="227"/>
      <c r="F174" s="165"/>
      <c r="G174" s="230"/>
      <c r="H174" s="99"/>
      <c r="I174" s="100"/>
      <c r="J174" s="218"/>
      <c r="K174" s="218"/>
      <c r="L174" s="215"/>
      <c r="M174" s="100"/>
      <c r="N174" s="99"/>
      <c r="O174" s="99"/>
      <c r="P174" s="99"/>
      <c r="Q174" s="99"/>
      <c r="R174" s="100"/>
      <c r="S174" s="99"/>
      <c r="T174" s="99"/>
      <c r="U174" s="99"/>
      <c r="V174" s="99"/>
      <c r="W174" s="96">
        <f>((IF(S174=Datos!$B$83,0,IF(S174=Datos!$B$84,5,IF(S174=Datos!$B$85,10,IF(S174=Datos!$B$86,15,IF(S174=Datos!$B$87,20,IF(S174=Datos!$B$88,25,0)))))))/100)+((IF(T174=Datos!$B$83,0,IF(T174=Datos!$B$84,5,IF(T174=Datos!$B$85,10,IF(T174=Datos!$B$86,15,IF(T174=Datos!$B$87,20,IF(T174=Datos!$B$88,25,0)))))))/100)+((IF(U174=Datos!$B$83,0,IF(U174=Datos!$B$84,5,IF(U174=Datos!$B$85,10,IF(U174=Datos!$B$86,15,IF(U174=Datos!$B$87,20,IF(U174=Datos!$B$88,25,0)))))))/100)+((IF(V174=Datos!$B$83,0,IF(V174=Datos!$B$84,5,IF(V174=Datos!$B$85,10,IF(V174=Datos!$B$86,15,IF(V174=Datos!$B$87,20,IF(V174=Datos!$B$88,25,0)))))))/100)</f>
        <v>0</v>
      </c>
      <c r="X174" s="221"/>
      <c r="Y174" s="212"/>
      <c r="Z174" s="224"/>
      <c r="AA174" s="212"/>
      <c r="AB174" s="215"/>
      <c r="AC174" s="104"/>
    </row>
    <row r="175" spans="2:29" s="66" customFormat="1" ht="30" customHeight="1" x14ac:dyDescent="0.25">
      <c r="B175" s="164"/>
      <c r="C175" s="165"/>
      <c r="D175" s="212"/>
      <c r="E175" s="227"/>
      <c r="F175" s="165"/>
      <c r="G175" s="230"/>
      <c r="H175" s="99"/>
      <c r="I175" s="100"/>
      <c r="J175" s="218"/>
      <c r="K175" s="218"/>
      <c r="L175" s="215"/>
      <c r="M175" s="100"/>
      <c r="N175" s="99"/>
      <c r="O175" s="99"/>
      <c r="P175" s="99"/>
      <c r="Q175" s="99"/>
      <c r="R175" s="100"/>
      <c r="S175" s="99"/>
      <c r="T175" s="99"/>
      <c r="U175" s="99"/>
      <c r="V175" s="99"/>
      <c r="W175" s="96">
        <f>((IF(S175=Datos!$B$83,0,IF(S175=Datos!$B$84,5,IF(S175=Datos!$B$85,10,IF(S175=Datos!$B$86,15,IF(S175=Datos!$B$87,20,IF(S175=Datos!$B$88,25,0)))))))/100)+((IF(T175=Datos!$B$83,0,IF(T175=Datos!$B$84,5,IF(T175=Datos!$B$85,10,IF(T175=Datos!$B$86,15,IF(T175=Datos!$B$87,20,IF(T175=Datos!$B$88,25,0)))))))/100)+((IF(U175=Datos!$B$83,0,IF(U175=Datos!$B$84,5,IF(U175=Datos!$B$85,10,IF(U175=Datos!$B$86,15,IF(U175=Datos!$B$87,20,IF(U175=Datos!$B$88,25,0)))))))/100)+((IF(V175=Datos!$B$83,0,IF(V175=Datos!$B$84,5,IF(V175=Datos!$B$85,10,IF(V175=Datos!$B$86,15,IF(V175=Datos!$B$87,20,IF(V175=Datos!$B$88,25,0)))))))/100)</f>
        <v>0</v>
      </c>
      <c r="X175" s="221"/>
      <c r="Y175" s="212"/>
      <c r="Z175" s="224"/>
      <c r="AA175" s="212"/>
      <c r="AB175" s="215"/>
      <c r="AC175" s="104"/>
    </row>
    <row r="176" spans="2:29" s="66" customFormat="1" ht="30" customHeight="1" x14ac:dyDescent="0.25">
      <c r="B176" s="164"/>
      <c r="C176" s="165"/>
      <c r="D176" s="212"/>
      <c r="E176" s="227"/>
      <c r="F176" s="165"/>
      <c r="G176" s="230"/>
      <c r="H176" s="99"/>
      <c r="I176" s="100"/>
      <c r="J176" s="218"/>
      <c r="K176" s="218"/>
      <c r="L176" s="215"/>
      <c r="M176" s="100"/>
      <c r="N176" s="99"/>
      <c r="O176" s="99"/>
      <c r="P176" s="99"/>
      <c r="Q176" s="99"/>
      <c r="R176" s="100"/>
      <c r="S176" s="99"/>
      <c r="T176" s="99"/>
      <c r="U176" s="99"/>
      <c r="V176" s="99"/>
      <c r="W176" s="96">
        <f>((IF(S176=Datos!$B$83,0,IF(S176=Datos!$B$84,5,IF(S176=Datos!$B$85,10,IF(S176=Datos!$B$86,15,IF(S176=Datos!$B$87,20,IF(S176=Datos!$B$88,25,0)))))))/100)+((IF(T176=Datos!$B$83,0,IF(T176=Datos!$B$84,5,IF(T176=Datos!$B$85,10,IF(T176=Datos!$B$86,15,IF(T176=Datos!$B$87,20,IF(T176=Datos!$B$88,25,0)))))))/100)+((IF(U176=Datos!$B$83,0,IF(U176=Datos!$B$84,5,IF(U176=Datos!$B$85,10,IF(U176=Datos!$B$86,15,IF(U176=Datos!$B$87,20,IF(U176=Datos!$B$88,25,0)))))))/100)+((IF(V176=Datos!$B$83,0,IF(V176=Datos!$B$84,5,IF(V176=Datos!$B$85,10,IF(V176=Datos!$B$86,15,IF(V176=Datos!$B$87,20,IF(V176=Datos!$B$88,25,0)))))))/100)</f>
        <v>0</v>
      </c>
      <c r="X176" s="221"/>
      <c r="Y176" s="212"/>
      <c r="Z176" s="224"/>
      <c r="AA176" s="212"/>
      <c r="AB176" s="215"/>
      <c r="AC176" s="104"/>
    </row>
    <row r="177" spans="2:29" s="66" customFormat="1" ht="30" customHeight="1" x14ac:dyDescent="0.25">
      <c r="B177" s="164"/>
      <c r="C177" s="165"/>
      <c r="D177" s="212"/>
      <c r="E177" s="227"/>
      <c r="F177" s="165"/>
      <c r="G177" s="230"/>
      <c r="H177" s="99"/>
      <c r="I177" s="100"/>
      <c r="J177" s="218"/>
      <c r="K177" s="218"/>
      <c r="L177" s="215"/>
      <c r="M177" s="100"/>
      <c r="N177" s="99"/>
      <c r="O177" s="99"/>
      <c r="P177" s="99"/>
      <c r="Q177" s="99"/>
      <c r="R177" s="100"/>
      <c r="S177" s="99"/>
      <c r="T177" s="99"/>
      <c r="U177" s="99"/>
      <c r="V177" s="99"/>
      <c r="W177" s="96">
        <f>((IF(S177=Datos!$B$83,0,IF(S177=Datos!$B$84,5,IF(S177=Datos!$B$85,10,IF(S177=Datos!$B$86,15,IF(S177=Datos!$B$87,20,IF(S177=Datos!$B$88,25,0)))))))/100)+((IF(T177=Datos!$B$83,0,IF(T177=Datos!$B$84,5,IF(T177=Datos!$B$85,10,IF(T177=Datos!$B$86,15,IF(T177=Datos!$B$87,20,IF(T177=Datos!$B$88,25,0)))))))/100)+((IF(U177=Datos!$B$83,0,IF(U177=Datos!$B$84,5,IF(U177=Datos!$B$85,10,IF(U177=Datos!$B$86,15,IF(U177=Datos!$B$87,20,IF(U177=Datos!$B$88,25,0)))))))/100)+((IF(V177=Datos!$B$83,0,IF(V177=Datos!$B$84,5,IF(V177=Datos!$B$85,10,IF(V177=Datos!$B$86,15,IF(V177=Datos!$B$87,20,IF(V177=Datos!$B$88,25,0)))))))/100)</f>
        <v>0</v>
      </c>
      <c r="X177" s="221"/>
      <c r="Y177" s="212"/>
      <c r="Z177" s="224"/>
      <c r="AA177" s="212"/>
      <c r="AB177" s="215"/>
      <c r="AC177" s="104"/>
    </row>
    <row r="178" spans="2:29" s="66" customFormat="1" ht="30" customHeight="1" thickBot="1" x14ac:dyDescent="0.3">
      <c r="B178" s="166"/>
      <c r="C178" s="167"/>
      <c r="D178" s="213"/>
      <c r="E178" s="228"/>
      <c r="F178" s="167"/>
      <c r="G178" s="231"/>
      <c r="H178" s="101"/>
      <c r="I178" s="102"/>
      <c r="J178" s="219"/>
      <c r="K178" s="219"/>
      <c r="L178" s="216"/>
      <c r="M178" s="102"/>
      <c r="N178" s="101"/>
      <c r="O178" s="101"/>
      <c r="P178" s="101"/>
      <c r="Q178" s="101"/>
      <c r="R178" s="102"/>
      <c r="S178" s="101"/>
      <c r="T178" s="101"/>
      <c r="U178" s="101"/>
      <c r="V178" s="101"/>
      <c r="W178" s="97">
        <f>((IF(S178=Datos!$B$83,0,IF(S178=Datos!$B$84,5,IF(S178=Datos!$B$85,10,IF(S178=Datos!$B$86,15,IF(S178=Datos!$B$87,20,IF(S178=Datos!$B$88,25,0)))))))/100)+((IF(T178=Datos!$B$83,0,IF(T178=Datos!$B$84,5,IF(T178=Datos!$B$85,10,IF(T178=Datos!$B$86,15,IF(T178=Datos!$B$87,20,IF(T178=Datos!$B$88,25,0)))))))/100)+((IF(U178=Datos!$B$83,0,IF(U178=Datos!$B$84,5,IF(U178=Datos!$B$85,10,IF(U178=Datos!$B$86,15,IF(U178=Datos!$B$87,20,IF(U178=Datos!$B$88,25,0)))))))/100)+((IF(V178=Datos!$B$83,0,IF(V178=Datos!$B$84,5,IF(V178=Datos!$B$85,10,IF(V178=Datos!$B$86,15,IF(V178=Datos!$B$87,20,IF(V178=Datos!$B$88,25,0)))))))/100)</f>
        <v>0</v>
      </c>
      <c r="X178" s="222"/>
      <c r="Y178" s="213"/>
      <c r="Z178" s="225"/>
      <c r="AA178" s="213"/>
      <c r="AB178" s="216"/>
      <c r="AC178" s="105"/>
    </row>
    <row r="179" spans="2:29" s="66" customFormat="1" ht="30" customHeight="1" x14ac:dyDescent="0.25">
      <c r="B179" s="162"/>
      <c r="C179" s="163"/>
      <c r="D179" s="211" t="str">
        <f>IF(B179="","-",VLOOKUP(B179,Datos!$B$3:$C$25,2,FALSE))</f>
        <v>-</v>
      </c>
      <c r="E179" s="226"/>
      <c r="F179" s="163"/>
      <c r="G179" s="229"/>
      <c r="H179" s="81"/>
      <c r="I179" s="79"/>
      <c r="J179" s="217"/>
      <c r="K179" s="217"/>
      <c r="L179" s="214" t="str">
        <f>IF(AND(J179=Datos!$B$186,K179=Datos!$B$193),Datos!$D$186,IF(AND(J179=Datos!$B$186,K179=Datos!$B$194),Datos!$E$186,IF(AND(J179=Datos!$B$186,K179=Datos!$B$195),Datos!$F$186,IF(AND(J179=Datos!$B$186,K179=Datos!$B$196),Datos!$G$186,IF(AND(J179=Datos!$B$186,K179=Datos!$B$197),Datos!$H$186,IF(AND(J179=Datos!$B$187,K179=Datos!$B$193),Datos!$D$187,IF(AND(J179=Datos!$B$187,K179=Datos!$B$194),Datos!$E$187,IF(AND(J179=Datos!$B$187,K179=Datos!$B$195),Datos!$F$187,IF(AND(J179=Datos!$B$187,K179=Datos!$B$196),Datos!$G$187,IF(AND(J179=Datos!$B$187,K179=Datos!$B$197),Datos!$H$187,IF(AND(J179=Datos!$B$188,K179=Datos!$B$193),Datos!$D$188,IF(AND(J179=Datos!$B$188,K179=Datos!$B$194),Datos!$E$188,IF(AND(J179=Datos!$B$188,K179=Datos!$B$195),Datos!$F$188,IF(AND(J179=Datos!$B$188,K179=Datos!$B$196),Datos!$G$188,IF(AND(J179=Datos!$B$188,K179=Datos!$B$197),Datos!$H$188,IF(AND(J179=Datos!$B$189,K179=Datos!$B$193),Datos!$D$189,IF(AND(J179=Datos!$B$189,K179=Datos!$B$194),Datos!$E$189,IF(AND(J179=Datos!$B$189,K179=Datos!$B$195),Datos!$F$189,IF(AND(J179=Datos!$B$189,K179=Datos!$B$196),Datos!$G$189,IF(AND(J179=Datos!$B$189,K179=Datos!$B$197),Datos!$H$189,IF(AND(J179=Datos!$B$190,K179=Datos!$B$193),Datos!$D$190,IF(AND(J179=Datos!$B$190,K179=Datos!$B$194),Datos!$E$190,IF(AND(J179=Datos!$B$190,K179=Datos!$B$195),Datos!$F$190,IF(AND(J179=Datos!$B$190,K179=Datos!$B$196),Datos!$G$190,IF(AND(J179=Datos!$B$190,K179=Datos!$B$197),Datos!$H$190,"-")))))))))))))))))))))))))</f>
        <v>-</v>
      </c>
      <c r="M179" s="79"/>
      <c r="N179" s="81"/>
      <c r="O179" s="81"/>
      <c r="P179" s="81"/>
      <c r="Q179" s="81"/>
      <c r="R179" s="79"/>
      <c r="S179" s="81"/>
      <c r="T179" s="81"/>
      <c r="U179" s="81"/>
      <c r="V179" s="81"/>
      <c r="W179" s="80">
        <f>((IF(S179=Datos!$B$83,0,IF(S179=Datos!$B$84,5,IF(S179=Datos!$B$85,10,IF(S179=Datos!$B$86,15,IF(S179=Datos!$B$87,20,IF(S179=Datos!$B$88,25,0)))))))/100)+((IF(T179=Datos!$B$83,0,IF(T179=Datos!$B$84,5,IF(T179=Datos!$B$85,10,IF(T179=Datos!$B$86,15,IF(T179=Datos!$B$87,20,IF(T179=Datos!$B$88,25,0)))))))/100)+((IF(U179=Datos!$B$83,0,IF(U179=Datos!$B$84,5,IF(U179=Datos!$B$85,10,IF(U179=Datos!$B$86,15,IF(U179=Datos!$B$87,20,IF(U179=Datos!$B$88,25,0)))))))/100)+((IF(V179=Datos!$B$83,0,IF(V179=Datos!$B$84,5,IF(V179=Datos!$B$85,10,IF(V179=Datos!$B$86,15,IF(V179=Datos!$B$87,20,IF(V179=Datos!$B$88,25,0)))))))/100)</f>
        <v>0</v>
      </c>
      <c r="X179" s="220">
        <f>IF(ISERROR((IF(R179=Datos!$B$80,W179,0)+IF(R180=Datos!$B$80,W180,0)+IF(R181=Datos!$B$80,W181,0)+IF(R182=Datos!$B$80,W182,0)+IF(R183=Datos!$B$80,W183,0)+IF(R184=Datos!$B$80,W184,0))/(IF(R179=Datos!$B$80,1,0)+IF(R180=Datos!$B$80,1,0)+IF(R181=Datos!$B$80,1,0)+IF(R182=Datos!$B$80,1,0)+IF(R183=Datos!$B$80,1,0)+IF(R184=Datos!$B$80,1,0))),0,(IF(R179=Datos!$B$80,W179,0)+IF(R180=Datos!$B$80,W180,0)+IF(R181=Datos!$B$80,W181,0)+IF(R182=Datos!$B$80,W182,0)+IF(R183=Datos!$B$80,W183,0)+IF(R184=Datos!$B$80,W184,0))/(IF(R179=Datos!$B$80,1,0)+IF(R180=Datos!$B$80,1,0)+IF(R181=Datos!$B$80,1,0)+IF(R182=Datos!$B$80,1,0)+IF(R183=Datos!$B$80,1,0)+IF(R184=Datos!$B$80,1,0)))</f>
        <v>0</v>
      </c>
      <c r="Y179" s="211" t="str">
        <f>IF(J179="","-",(IF(X179&gt;0,(IF(J179=Datos!$B$65,Datos!$B$65,IF(AND(J179=Datos!$B$66,X179&gt;0.49),Datos!$B$65,IF(AND(J179=Datos!$B$67,X179&gt;0.74),Datos!$B$65,IF(AND(J179=Datos!$B$67,X179&lt;0.75,X179&gt;0.49),Datos!$B$66,IF(AND(J179=Datos!$B$68,X179&gt;0.74),Datos!$B$66,IF(AND(J179=Datos!$B$68,X179&lt;0.75,X179&gt;0.49),Datos!$B$67,IF(AND(J179=Datos!$B$69,X179&gt;0.74),Datos!$B$67,IF(AND(J179=Datos!$B$69,X179&lt;0.75,X179&gt;0.49),Datos!$B$68,J179))))))))),J179)))</f>
        <v>-</v>
      </c>
      <c r="Z179" s="223">
        <f>IF(ISERROR((IF(R179=Datos!$B$79,W179,0)+IF(R180=Datos!$B$79,W180,0)+IF(R181=Datos!$B$79,W181,0)+IF(R182=Datos!$B$79,W182,0)+IF(R183=Datos!$B$79,W183,0)+IF(R184=Datos!$B$79,W184,0))/(IF(R179=Datos!$B$79,1,0)+IF(R180=Datos!$B$79,1,0)+IF(R181=Datos!$B$79,1,0)+IF(R182=Datos!$B$79,1,0)+IF(R183=Datos!$B$79,1,0)+IF(R184=Datos!$B$79,1,0))),0,(IF(R179=Datos!$B$79,W179,0)+IF(R180=Datos!$B$79,W180,0)+IF(R181=Datos!$B$79,W181,0)+IF(R182=Datos!$B$79,W182,0)+IF(R183=Datos!$B$79,W183,0)+IF(R184=Datos!$B$79,W184,0))/(IF(R179=Datos!$B$79,1,0)+IF(R180=Datos!$B$79,1,0)+IF(R181=Datos!$B$79,1,0)+IF(R182=Datos!$B$79,1,0)+IF(R183=Datos!$B$79,1,0)+IF(R184=Datos!$B$79,1,0)))</f>
        <v>0</v>
      </c>
      <c r="AA179" s="211" t="str">
        <f>IF(K179="","-",(IF(Z179&gt;0,(IF(K179=Datos!$B$72,Datos!$B$72,IF(AND(K179=Datos!$B$73,Z179&gt;0.49),Datos!$B$72,IF(AND(K179=Datos!$B$74,Z179&gt;0.74),Datos!$B$72,IF(AND(K179=Datos!$B$74,Z179&lt;0.75,Z179&gt;0.49),Datos!$B$73,IF(AND(K179=Datos!$B$75,Z179&gt;0.74),Datos!$B$73,IF(AND(K179=Datos!$B$75,Z179&lt;0.75,Z179&gt;0.49),Datos!$B$74,IF(AND(K179=Datos!$B$76,Z179&gt;0.74),Datos!$B$74,IF(AND(K179=Datos!$B$76,Z179&lt;0.75,Z179&gt;0.49),Datos!$B$75,K179))))))))),K179)))</f>
        <v>-</v>
      </c>
      <c r="AB179" s="214" t="str">
        <f>IF(AND(Y179=Datos!$B$186,AA179=Datos!$B$193),Datos!$D$186,IF(AND(Y179=Datos!$B$186,AA179=Datos!$B$194),Datos!$E$186,IF(AND(Y179=Datos!$B$186,AA179=Datos!$B$195),Datos!$F$186,IF(AND(Y179=Datos!$B$186,AA179=Datos!$B$196),Datos!$G$186,IF(AND(Y179=Datos!$B$186,AA179=Datos!$B$197),Datos!$H$186,IF(AND(Y179=Datos!$B$187,AA179=Datos!$B$193),Datos!$D$187,IF(AND(Y179=Datos!$B$187,AA179=Datos!$B$194),Datos!$E$187,IF(AND(Y179=Datos!$B$187,AA179=Datos!$B$195),Datos!$F$187,IF(AND(Y179=Datos!$B$187,AA179=Datos!$B$196),Datos!$G$187,IF(AND(Y179=Datos!$B$187,AA179=Datos!$B$197),Datos!$H$187,IF(AND(Y179=Datos!$B$188,AA179=Datos!$B$193),Datos!$D$188,IF(AND(Y179=Datos!$B$188,AA179=Datos!$B$194),Datos!$E$188,IF(AND(Y179=Datos!$B$188,AA179=Datos!$B$195),Datos!$F$188,IF(AND(Y179=Datos!$B$188,AA179=Datos!$B$196),Datos!$G$188,IF(AND(Y179=Datos!$B$188,AA179=Datos!$B$197),Datos!$H$188,IF(AND(Y179=Datos!$B$189,AA179=Datos!$B$193),Datos!$D$189,IF(AND(Y179=Datos!$B$189,AA179=Datos!$B$194),Datos!$E$189,IF(AND(Y179=Datos!$B$189,AA179=Datos!$B$195),Datos!$F$189,IF(AND(Y179=Datos!$B$189,AA179=Datos!$B$196),Datos!$G$189,IF(AND(Y179=Datos!$B$189,AA179=Datos!$B$197),Datos!$H$189,IF(AND(Y179=Datos!$B$190,AA179=Datos!$B$193),Datos!$D$190,IF(AND(Y179=Datos!$B$190,AA179=Datos!$B$194),Datos!$E$190,IF(AND(Y179=Datos!$B$190,AA179=Datos!$B$195),Datos!$F$190,IF(AND(Y179=Datos!$B$190,AA179=Datos!$B$196),Datos!$G$190,IF(AND(Y179=Datos!$B$190,AA179=Datos!$B$197),Datos!$H$190,"-")))))))))))))))))))))))))</f>
        <v>-</v>
      </c>
      <c r="AC179" s="103"/>
    </row>
    <row r="180" spans="2:29" s="66" customFormat="1" ht="30" customHeight="1" x14ac:dyDescent="0.25">
      <c r="B180" s="164"/>
      <c r="C180" s="165"/>
      <c r="D180" s="212"/>
      <c r="E180" s="227"/>
      <c r="F180" s="165"/>
      <c r="G180" s="230"/>
      <c r="H180" s="99"/>
      <c r="I180" s="100"/>
      <c r="J180" s="218"/>
      <c r="K180" s="218"/>
      <c r="L180" s="215"/>
      <c r="M180" s="100"/>
      <c r="N180" s="99"/>
      <c r="O180" s="99"/>
      <c r="P180" s="99"/>
      <c r="Q180" s="99"/>
      <c r="R180" s="100"/>
      <c r="S180" s="99"/>
      <c r="T180" s="99"/>
      <c r="U180" s="99"/>
      <c r="V180" s="99"/>
      <c r="W180" s="96">
        <f>((IF(S180=Datos!$B$83,0,IF(S180=Datos!$B$84,5,IF(S180=Datos!$B$85,10,IF(S180=Datos!$B$86,15,IF(S180=Datos!$B$87,20,IF(S180=Datos!$B$88,25,0)))))))/100)+((IF(T180=Datos!$B$83,0,IF(T180=Datos!$B$84,5,IF(T180=Datos!$B$85,10,IF(T180=Datos!$B$86,15,IF(T180=Datos!$B$87,20,IF(T180=Datos!$B$88,25,0)))))))/100)+((IF(U180=Datos!$B$83,0,IF(U180=Datos!$B$84,5,IF(U180=Datos!$B$85,10,IF(U180=Datos!$B$86,15,IF(U180=Datos!$B$87,20,IF(U180=Datos!$B$88,25,0)))))))/100)+((IF(V180=Datos!$B$83,0,IF(V180=Datos!$B$84,5,IF(V180=Datos!$B$85,10,IF(V180=Datos!$B$86,15,IF(V180=Datos!$B$87,20,IF(V180=Datos!$B$88,25,0)))))))/100)</f>
        <v>0</v>
      </c>
      <c r="X180" s="221"/>
      <c r="Y180" s="212"/>
      <c r="Z180" s="224"/>
      <c r="AA180" s="212"/>
      <c r="AB180" s="215"/>
      <c r="AC180" s="104"/>
    </row>
    <row r="181" spans="2:29" s="66" customFormat="1" ht="30" customHeight="1" x14ac:dyDescent="0.25">
      <c r="B181" s="164"/>
      <c r="C181" s="165"/>
      <c r="D181" s="212"/>
      <c r="E181" s="227"/>
      <c r="F181" s="165"/>
      <c r="G181" s="230"/>
      <c r="H181" s="99"/>
      <c r="I181" s="100"/>
      <c r="J181" s="218"/>
      <c r="K181" s="218"/>
      <c r="L181" s="215"/>
      <c r="M181" s="100"/>
      <c r="N181" s="99"/>
      <c r="O181" s="99"/>
      <c r="P181" s="99"/>
      <c r="Q181" s="99"/>
      <c r="R181" s="100"/>
      <c r="S181" s="99"/>
      <c r="T181" s="99"/>
      <c r="U181" s="99"/>
      <c r="V181" s="99"/>
      <c r="W181" s="96">
        <f>((IF(S181=Datos!$B$83,0,IF(S181=Datos!$B$84,5,IF(S181=Datos!$B$85,10,IF(S181=Datos!$B$86,15,IF(S181=Datos!$B$87,20,IF(S181=Datos!$B$88,25,0)))))))/100)+((IF(T181=Datos!$B$83,0,IF(T181=Datos!$B$84,5,IF(T181=Datos!$B$85,10,IF(T181=Datos!$B$86,15,IF(T181=Datos!$B$87,20,IF(T181=Datos!$B$88,25,0)))))))/100)+((IF(U181=Datos!$B$83,0,IF(U181=Datos!$B$84,5,IF(U181=Datos!$B$85,10,IF(U181=Datos!$B$86,15,IF(U181=Datos!$B$87,20,IF(U181=Datos!$B$88,25,0)))))))/100)+((IF(V181=Datos!$B$83,0,IF(V181=Datos!$B$84,5,IF(V181=Datos!$B$85,10,IF(V181=Datos!$B$86,15,IF(V181=Datos!$B$87,20,IF(V181=Datos!$B$88,25,0)))))))/100)</f>
        <v>0</v>
      </c>
      <c r="X181" s="221"/>
      <c r="Y181" s="212"/>
      <c r="Z181" s="224"/>
      <c r="AA181" s="212"/>
      <c r="AB181" s="215"/>
      <c r="AC181" s="104"/>
    </row>
    <row r="182" spans="2:29" s="66" customFormat="1" ht="30" customHeight="1" x14ac:dyDescent="0.25">
      <c r="B182" s="164"/>
      <c r="C182" s="165"/>
      <c r="D182" s="212"/>
      <c r="E182" s="227"/>
      <c r="F182" s="165"/>
      <c r="G182" s="230"/>
      <c r="H182" s="99"/>
      <c r="I182" s="100"/>
      <c r="J182" s="218"/>
      <c r="K182" s="218"/>
      <c r="L182" s="215"/>
      <c r="M182" s="100"/>
      <c r="N182" s="99"/>
      <c r="O182" s="99"/>
      <c r="P182" s="99"/>
      <c r="Q182" s="99"/>
      <c r="R182" s="100"/>
      <c r="S182" s="99"/>
      <c r="T182" s="99"/>
      <c r="U182" s="99"/>
      <c r="V182" s="99"/>
      <c r="W182" s="96">
        <f>((IF(S182=Datos!$B$83,0,IF(S182=Datos!$B$84,5,IF(S182=Datos!$B$85,10,IF(S182=Datos!$B$86,15,IF(S182=Datos!$B$87,20,IF(S182=Datos!$B$88,25,0)))))))/100)+((IF(T182=Datos!$B$83,0,IF(T182=Datos!$B$84,5,IF(T182=Datos!$B$85,10,IF(T182=Datos!$B$86,15,IF(T182=Datos!$B$87,20,IF(T182=Datos!$B$88,25,0)))))))/100)+((IF(U182=Datos!$B$83,0,IF(U182=Datos!$B$84,5,IF(U182=Datos!$B$85,10,IF(U182=Datos!$B$86,15,IF(U182=Datos!$B$87,20,IF(U182=Datos!$B$88,25,0)))))))/100)+((IF(V182=Datos!$B$83,0,IF(V182=Datos!$B$84,5,IF(V182=Datos!$B$85,10,IF(V182=Datos!$B$86,15,IF(V182=Datos!$B$87,20,IF(V182=Datos!$B$88,25,0)))))))/100)</f>
        <v>0</v>
      </c>
      <c r="X182" s="221"/>
      <c r="Y182" s="212"/>
      <c r="Z182" s="224"/>
      <c r="AA182" s="212"/>
      <c r="AB182" s="215"/>
      <c r="AC182" s="104"/>
    </row>
    <row r="183" spans="2:29" s="66" customFormat="1" ht="30" customHeight="1" x14ac:dyDescent="0.25">
      <c r="B183" s="164"/>
      <c r="C183" s="165"/>
      <c r="D183" s="212"/>
      <c r="E183" s="227"/>
      <c r="F183" s="165"/>
      <c r="G183" s="230"/>
      <c r="H183" s="99"/>
      <c r="I183" s="100"/>
      <c r="J183" s="218"/>
      <c r="K183" s="218"/>
      <c r="L183" s="215"/>
      <c r="M183" s="100"/>
      <c r="N183" s="99"/>
      <c r="O183" s="99"/>
      <c r="P183" s="99"/>
      <c r="Q183" s="99"/>
      <c r="R183" s="100"/>
      <c r="S183" s="99"/>
      <c r="T183" s="99"/>
      <c r="U183" s="99"/>
      <c r="V183" s="99"/>
      <c r="W183" s="96">
        <f>((IF(S183=Datos!$B$83,0,IF(S183=Datos!$B$84,5,IF(S183=Datos!$B$85,10,IF(S183=Datos!$B$86,15,IF(S183=Datos!$B$87,20,IF(S183=Datos!$B$88,25,0)))))))/100)+((IF(T183=Datos!$B$83,0,IF(T183=Datos!$B$84,5,IF(T183=Datos!$B$85,10,IF(T183=Datos!$B$86,15,IF(T183=Datos!$B$87,20,IF(T183=Datos!$B$88,25,0)))))))/100)+((IF(U183=Datos!$B$83,0,IF(U183=Datos!$B$84,5,IF(U183=Datos!$B$85,10,IF(U183=Datos!$B$86,15,IF(U183=Datos!$B$87,20,IF(U183=Datos!$B$88,25,0)))))))/100)+((IF(V183=Datos!$B$83,0,IF(V183=Datos!$B$84,5,IF(V183=Datos!$B$85,10,IF(V183=Datos!$B$86,15,IF(V183=Datos!$B$87,20,IF(V183=Datos!$B$88,25,0)))))))/100)</f>
        <v>0</v>
      </c>
      <c r="X183" s="221"/>
      <c r="Y183" s="212"/>
      <c r="Z183" s="224"/>
      <c r="AA183" s="212"/>
      <c r="AB183" s="215"/>
      <c r="AC183" s="104"/>
    </row>
    <row r="184" spans="2:29" s="66" customFormat="1" ht="30" customHeight="1" thickBot="1" x14ac:dyDescent="0.3">
      <c r="B184" s="166"/>
      <c r="C184" s="167"/>
      <c r="D184" s="213"/>
      <c r="E184" s="228"/>
      <c r="F184" s="167"/>
      <c r="G184" s="231"/>
      <c r="H184" s="101"/>
      <c r="I184" s="102"/>
      <c r="J184" s="219"/>
      <c r="K184" s="219"/>
      <c r="L184" s="216"/>
      <c r="M184" s="102"/>
      <c r="N184" s="101"/>
      <c r="O184" s="101"/>
      <c r="P184" s="101"/>
      <c r="Q184" s="101"/>
      <c r="R184" s="102"/>
      <c r="S184" s="101"/>
      <c r="T184" s="101"/>
      <c r="U184" s="101"/>
      <c r="V184" s="101"/>
      <c r="W184" s="97">
        <f>((IF(S184=Datos!$B$83,0,IF(S184=Datos!$B$84,5,IF(S184=Datos!$B$85,10,IF(S184=Datos!$B$86,15,IF(S184=Datos!$B$87,20,IF(S184=Datos!$B$88,25,0)))))))/100)+((IF(T184=Datos!$B$83,0,IF(T184=Datos!$B$84,5,IF(T184=Datos!$B$85,10,IF(T184=Datos!$B$86,15,IF(T184=Datos!$B$87,20,IF(T184=Datos!$B$88,25,0)))))))/100)+((IF(U184=Datos!$B$83,0,IF(U184=Datos!$B$84,5,IF(U184=Datos!$B$85,10,IF(U184=Datos!$B$86,15,IF(U184=Datos!$B$87,20,IF(U184=Datos!$B$88,25,0)))))))/100)+((IF(V184=Datos!$B$83,0,IF(V184=Datos!$B$84,5,IF(V184=Datos!$B$85,10,IF(V184=Datos!$B$86,15,IF(V184=Datos!$B$87,20,IF(V184=Datos!$B$88,25,0)))))))/100)</f>
        <v>0</v>
      </c>
      <c r="X184" s="222"/>
      <c r="Y184" s="213"/>
      <c r="Z184" s="225"/>
      <c r="AA184" s="213"/>
      <c r="AB184" s="216"/>
      <c r="AC184" s="105"/>
    </row>
    <row r="185" spans="2:29" s="66" customFormat="1" ht="30" customHeight="1" x14ac:dyDescent="0.25">
      <c r="B185" s="162"/>
      <c r="C185" s="163"/>
      <c r="D185" s="211" t="str">
        <f>IF(B185="","-",VLOOKUP(B185,Datos!$B$3:$C$25,2,FALSE))</f>
        <v>-</v>
      </c>
      <c r="E185" s="226"/>
      <c r="F185" s="163"/>
      <c r="G185" s="229"/>
      <c r="H185" s="81"/>
      <c r="I185" s="79"/>
      <c r="J185" s="217"/>
      <c r="K185" s="217"/>
      <c r="L185" s="214" t="str">
        <f>IF(AND(J185=Datos!$B$186,K185=Datos!$B$193),Datos!$D$186,IF(AND(J185=Datos!$B$186,K185=Datos!$B$194),Datos!$E$186,IF(AND(J185=Datos!$B$186,K185=Datos!$B$195),Datos!$F$186,IF(AND(J185=Datos!$B$186,K185=Datos!$B$196),Datos!$G$186,IF(AND(J185=Datos!$B$186,K185=Datos!$B$197),Datos!$H$186,IF(AND(J185=Datos!$B$187,K185=Datos!$B$193),Datos!$D$187,IF(AND(J185=Datos!$B$187,K185=Datos!$B$194),Datos!$E$187,IF(AND(J185=Datos!$B$187,K185=Datos!$B$195),Datos!$F$187,IF(AND(J185=Datos!$B$187,K185=Datos!$B$196),Datos!$G$187,IF(AND(J185=Datos!$B$187,K185=Datos!$B$197),Datos!$H$187,IF(AND(J185=Datos!$B$188,K185=Datos!$B$193),Datos!$D$188,IF(AND(J185=Datos!$B$188,K185=Datos!$B$194),Datos!$E$188,IF(AND(J185=Datos!$B$188,K185=Datos!$B$195),Datos!$F$188,IF(AND(J185=Datos!$B$188,K185=Datos!$B$196),Datos!$G$188,IF(AND(J185=Datos!$B$188,K185=Datos!$B$197),Datos!$H$188,IF(AND(J185=Datos!$B$189,K185=Datos!$B$193),Datos!$D$189,IF(AND(J185=Datos!$B$189,K185=Datos!$B$194),Datos!$E$189,IF(AND(J185=Datos!$B$189,K185=Datos!$B$195),Datos!$F$189,IF(AND(J185=Datos!$B$189,K185=Datos!$B$196),Datos!$G$189,IF(AND(J185=Datos!$B$189,K185=Datos!$B$197),Datos!$H$189,IF(AND(J185=Datos!$B$190,K185=Datos!$B$193),Datos!$D$190,IF(AND(J185=Datos!$B$190,K185=Datos!$B$194),Datos!$E$190,IF(AND(J185=Datos!$B$190,K185=Datos!$B$195),Datos!$F$190,IF(AND(J185=Datos!$B$190,K185=Datos!$B$196),Datos!$G$190,IF(AND(J185=Datos!$B$190,K185=Datos!$B$197),Datos!$H$190,"-")))))))))))))))))))))))))</f>
        <v>-</v>
      </c>
      <c r="M185" s="79"/>
      <c r="N185" s="81"/>
      <c r="O185" s="81"/>
      <c r="P185" s="81"/>
      <c r="Q185" s="81"/>
      <c r="R185" s="79"/>
      <c r="S185" s="81"/>
      <c r="T185" s="81"/>
      <c r="U185" s="81"/>
      <c r="V185" s="81"/>
      <c r="W185" s="80">
        <f>((IF(S185=Datos!$B$83,0,IF(S185=Datos!$B$84,5,IF(S185=Datos!$B$85,10,IF(S185=Datos!$B$86,15,IF(S185=Datos!$B$87,20,IF(S185=Datos!$B$88,25,0)))))))/100)+((IF(T185=Datos!$B$83,0,IF(T185=Datos!$B$84,5,IF(T185=Datos!$B$85,10,IF(T185=Datos!$B$86,15,IF(T185=Datos!$B$87,20,IF(T185=Datos!$B$88,25,0)))))))/100)+((IF(U185=Datos!$B$83,0,IF(U185=Datos!$B$84,5,IF(U185=Datos!$B$85,10,IF(U185=Datos!$B$86,15,IF(U185=Datos!$B$87,20,IF(U185=Datos!$B$88,25,0)))))))/100)+((IF(V185=Datos!$B$83,0,IF(V185=Datos!$B$84,5,IF(V185=Datos!$B$85,10,IF(V185=Datos!$B$86,15,IF(V185=Datos!$B$87,20,IF(V185=Datos!$B$88,25,0)))))))/100)</f>
        <v>0</v>
      </c>
      <c r="X185" s="220">
        <f>IF(ISERROR((IF(R185=Datos!$B$80,W185,0)+IF(R186=Datos!$B$80,W186,0)+IF(R187=Datos!$B$80,W187,0)+IF(R188=Datos!$B$80,W188,0)+IF(R189=Datos!$B$80,W189,0)+IF(R190=Datos!$B$80,W190,0))/(IF(R185=Datos!$B$80,1,0)+IF(R186=Datos!$B$80,1,0)+IF(R187=Datos!$B$80,1,0)+IF(R188=Datos!$B$80,1,0)+IF(R189=Datos!$B$80,1,0)+IF(R190=Datos!$B$80,1,0))),0,(IF(R185=Datos!$B$80,W185,0)+IF(R186=Datos!$B$80,W186,0)+IF(R187=Datos!$B$80,W187,0)+IF(R188=Datos!$B$80,W188,0)+IF(R189=Datos!$B$80,W189,0)+IF(R190=Datos!$B$80,W190,0))/(IF(R185=Datos!$B$80,1,0)+IF(R186=Datos!$B$80,1,0)+IF(R187=Datos!$B$80,1,0)+IF(R188=Datos!$B$80,1,0)+IF(R189=Datos!$B$80,1,0)+IF(R190=Datos!$B$80,1,0)))</f>
        <v>0</v>
      </c>
      <c r="Y185" s="211" t="str">
        <f>IF(J185="","-",(IF(X185&gt;0,(IF(J185=Datos!$B$65,Datos!$B$65,IF(AND(J185=Datos!$B$66,X185&gt;0.49),Datos!$B$65,IF(AND(J185=Datos!$B$67,X185&gt;0.74),Datos!$B$65,IF(AND(J185=Datos!$B$67,X185&lt;0.75,X185&gt;0.49),Datos!$B$66,IF(AND(J185=Datos!$B$68,X185&gt;0.74),Datos!$B$66,IF(AND(J185=Datos!$B$68,X185&lt;0.75,X185&gt;0.49),Datos!$B$67,IF(AND(J185=Datos!$B$69,X185&gt;0.74),Datos!$B$67,IF(AND(J185=Datos!$B$69,X185&lt;0.75,X185&gt;0.49),Datos!$B$68,J185))))))))),J185)))</f>
        <v>-</v>
      </c>
      <c r="Z185" s="223">
        <f>IF(ISERROR((IF(R185=Datos!$B$79,W185,0)+IF(R186=Datos!$B$79,W186,0)+IF(R187=Datos!$B$79,W187,0)+IF(R188=Datos!$B$79,W188,0)+IF(R189=Datos!$B$79,W189,0)+IF(R190=Datos!$B$79,W190,0))/(IF(R185=Datos!$B$79,1,0)+IF(R186=Datos!$B$79,1,0)+IF(R187=Datos!$B$79,1,0)+IF(R188=Datos!$B$79,1,0)+IF(R189=Datos!$B$79,1,0)+IF(R190=Datos!$B$79,1,0))),0,(IF(R185=Datos!$B$79,W185,0)+IF(R186=Datos!$B$79,W186,0)+IF(R187=Datos!$B$79,W187,0)+IF(R188=Datos!$B$79,W188,0)+IF(R189=Datos!$B$79,W189,0)+IF(R190=Datos!$B$79,W190,0))/(IF(R185=Datos!$B$79,1,0)+IF(R186=Datos!$B$79,1,0)+IF(R187=Datos!$B$79,1,0)+IF(R188=Datos!$B$79,1,0)+IF(R189=Datos!$B$79,1,0)+IF(R190=Datos!$B$79,1,0)))</f>
        <v>0</v>
      </c>
      <c r="AA185" s="211" t="str">
        <f>IF(K185="","-",(IF(Z185&gt;0,(IF(K185=Datos!$B$72,Datos!$B$72,IF(AND(K185=Datos!$B$73,Z185&gt;0.49),Datos!$B$72,IF(AND(K185=Datos!$B$74,Z185&gt;0.74),Datos!$B$72,IF(AND(K185=Datos!$B$74,Z185&lt;0.75,Z185&gt;0.49),Datos!$B$73,IF(AND(K185=Datos!$B$75,Z185&gt;0.74),Datos!$B$73,IF(AND(K185=Datos!$B$75,Z185&lt;0.75,Z185&gt;0.49),Datos!$B$74,IF(AND(K185=Datos!$B$76,Z185&gt;0.74),Datos!$B$74,IF(AND(K185=Datos!$B$76,Z185&lt;0.75,Z185&gt;0.49),Datos!$B$75,K185))))))))),K185)))</f>
        <v>-</v>
      </c>
      <c r="AB185" s="214" t="str">
        <f>IF(AND(Y185=Datos!$B$186,AA185=Datos!$B$193),Datos!$D$186,IF(AND(Y185=Datos!$B$186,AA185=Datos!$B$194),Datos!$E$186,IF(AND(Y185=Datos!$B$186,AA185=Datos!$B$195),Datos!$F$186,IF(AND(Y185=Datos!$B$186,AA185=Datos!$B$196),Datos!$G$186,IF(AND(Y185=Datos!$B$186,AA185=Datos!$B$197),Datos!$H$186,IF(AND(Y185=Datos!$B$187,AA185=Datos!$B$193),Datos!$D$187,IF(AND(Y185=Datos!$B$187,AA185=Datos!$B$194),Datos!$E$187,IF(AND(Y185=Datos!$B$187,AA185=Datos!$B$195),Datos!$F$187,IF(AND(Y185=Datos!$B$187,AA185=Datos!$B$196),Datos!$G$187,IF(AND(Y185=Datos!$B$187,AA185=Datos!$B$197),Datos!$H$187,IF(AND(Y185=Datos!$B$188,AA185=Datos!$B$193),Datos!$D$188,IF(AND(Y185=Datos!$B$188,AA185=Datos!$B$194),Datos!$E$188,IF(AND(Y185=Datos!$B$188,AA185=Datos!$B$195),Datos!$F$188,IF(AND(Y185=Datos!$B$188,AA185=Datos!$B$196),Datos!$G$188,IF(AND(Y185=Datos!$B$188,AA185=Datos!$B$197),Datos!$H$188,IF(AND(Y185=Datos!$B$189,AA185=Datos!$B$193),Datos!$D$189,IF(AND(Y185=Datos!$B$189,AA185=Datos!$B$194),Datos!$E$189,IF(AND(Y185=Datos!$B$189,AA185=Datos!$B$195),Datos!$F$189,IF(AND(Y185=Datos!$B$189,AA185=Datos!$B$196),Datos!$G$189,IF(AND(Y185=Datos!$B$189,AA185=Datos!$B$197),Datos!$H$189,IF(AND(Y185=Datos!$B$190,AA185=Datos!$B$193),Datos!$D$190,IF(AND(Y185=Datos!$B$190,AA185=Datos!$B$194),Datos!$E$190,IF(AND(Y185=Datos!$B$190,AA185=Datos!$B$195),Datos!$F$190,IF(AND(Y185=Datos!$B$190,AA185=Datos!$B$196),Datos!$G$190,IF(AND(Y185=Datos!$B$190,AA185=Datos!$B$197),Datos!$H$190,"-")))))))))))))))))))))))))</f>
        <v>-</v>
      </c>
      <c r="AC185" s="103"/>
    </row>
    <row r="186" spans="2:29" s="66" customFormat="1" ht="30" customHeight="1" x14ac:dyDescent="0.25">
      <c r="B186" s="164"/>
      <c r="C186" s="165"/>
      <c r="D186" s="212"/>
      <c r="E186" s="227"/>
      <c r="F186" s="165"/>
      <c r="G186" s="230"/>
      <c r="H186" s="99"/>
      <c r="I186" s="100"/>
      <c r="J186" s="218"/>
      <c r="K186" s="218"/>
      <c r="L186" s="215"/>
      <c r="M186" s="100"/>
      <c r="N186" s="99"/>
      <c r="O186" s="99"/>
      <c r="P186" s="99"/>
      <c r="Q186" s="99"/>
      <c r="R186" s="100"/>
      <c r="S186" s="99"/>
      <c r="T186" s="99"/>
      <c r="U186" s="99"/>
      <c r="V186" s="99"/>
      <c r="W186" s="96">
        <f>((IF(S186=Datos!$B$83,0,IF(S186=Datos!$B$84,5,IF(S186=Datos!$B$85,10,IF(S186=Datos!$B$86,15,IF(S186=Datos!$B$87,20,IF(S186=Datos!$B$88,25,0)))))))/100)+((IF(T186=Datos!$B$83,0,IF(T186=Datos!$B$84,5,IF(T186=Datos!$B$85,10,IF(T186=Datos!$B$86,15,IF(T186=Datos!$B$87,20,IF(T186=Datos!$B$88,25,0)))))))/100)+((IF(U186=Datos!$B$83,0,IF(U186=Datos!$B$84,5,IF(U186=Datos!$B$85,10,IF(U186=Datos!$B$86,15,IF(U186=Datos!$B$87,20,IF(U186=Datos!$B$88,25,0)))))))/100)+((IF(V186=Datos!$B$83,0,IF(V186=Datos!$B$84,5,IF(V186=Datos!$B$85,10,IF(V186=Datos!$B$86,15,IF(V186=Datos!$B$87,20,IF(V186=Datos!$B$88,25,0)))))))/100)</f>
        <v>0</v>
      </c>
      <c r="X186" s="221"/>
      <c r="Y186" s="212"/>
      <c r="Z186" s="224"/>
      <c r="AA186" s="212"/>
      <c r="AB186" s="215"/>
      <c r="AC186" s="104"/>
    </row>
    <row r="187" spans="2:29" s="66" customFormat="1" ht="30" customHeight="1" x14ac:dyDescent="0.25">
      <c r="B187" s="164"/>
      <c r="C187" s="165"/>
      <c r="D187" s="212"/>
      <c r="E187" s="227"/>
      <c r="F187" s="165"/>
      <c r="G187" s="230"/>
      <c r="H187" s="99"/>
      <c r="I187" s="100"/>
      <c r="J187" s="218"/>
      <c r="K187" s="218"/>
      <c r="L187" s="215"/>
      <c r="M187" s="100"/>
      <c r="N187" s="99"/>
      <c r="O187" s="99"/>
      <c r="P187" s="99"/>
      <c r="Q187" s="99"/>
      <c r="R187" s="100"/>
      <c r="S187" s="99"/>
      <c r="T187" s="99"/>
      <c r="U187" s="99"/>
      <c r="V187" s="99"/>
      <c r="W187" s="96">
        <f>((IF(S187=Datos!$B$83,0,IF(S187=Datos!$B$84,5,IF(S187=Datos!$B$85,10,IF(S187=Datos!$B$86,15,IF(S187=Datos!$B$87,20,IF(S187=Datos!$B$88,25,0)))))))/100)+((IF(T187=Datos!$B$83,0,IF(T187=Datos!$B$84,5,IF(T187=Datos!$B$85,10,IF(T187=Datos!$B$86,15,IF(T187=Datos!$B$87,20,IF(T187=Datos!$B$88,25,0)))))))/100)+((IF(U187=Datos!$B$83,0,IF(U187=Datos!$B$84,5,IF(U187=Datos!$B$85,10,IF(U187=Datos!$B$86,15,IF(U187=Datos!$B$87,20,IF(U187=Datos!$B$88,25,0)))))))/100)+((IF(V187=Datos!$B$83,0,IF(V187=Datos!$B$84,5,IF(V187=Datos!$B$85,10,IF(V187=Datos!$B$86,15,IF(V187=Datos!$B$87,20,IF(V187=Datos!$B$88,25,0)))))))/100)</f>
        <v>0</v>
      </c>
      <c r="X187" s="221"/>
      <c r="Y187" s="212"/>
      <c r="Z187" s="224"/>
      <c r="AA187" s="212"/>
      <c r="AB187" s="215"/>
      <c r="AC187" s="104"/>
    </row>
    <row r="188" spans="2:29" s="66" customFormat="1" ht="30" customHeight="1" x14ac:dyDescent="0.25">
      <c r="B188" s="164"/>
      <c r="C188" s="165"/>
      <c r="D188" s="212"/>
      <c r="E188" s="227"/>
      <c r="F188" s="165"/>
      <c r="G188" s="230"/>
      <c r="H188" s="99"/>
      <c r="I188" s="100"/>
      <c r="J188" s="218"/>
      <c r="K188" s="218"/>
      <c r="L188" s="215"/>
      <c r="M188" s="100"/>
      <c r="N188" s="99"/>
      <c r="O188" s="99"/>
      <c r="P188" s="99"/>
      <c r="Q188" s="99"/>
      <c r="R188" s="100"/>
      <c r="S188" s="99"/>
      <c r="T188" s="99"/>
      <c r="U188" s="99"/>
      <c r="V188" s="99"/>
      <c r="W188" s="96">
        <f>((IF(S188=Datos!$B$83,0,IF(S188=Datos!$B$84,5,IF(S188=Datos!$B$85,10,IF(S188=Datos!$B$86,15,IF(S188=Datos!$B$87,20,IF(S188=Datos!$B$88,25,0)))))))/100)+((IF(T188=Datos!$B$83,0,IF(T188=Datos!$B$84,5,IF(T188=Datos!$B$85,10,IF(T188=Datos!$B$86,15,IF(T188=Datos!$B$87,20,IF(T188=Datos!$B$88,25,0)))))))/100)+((IF(U188=Datos!$B$83,0,IF(U188=Datos!$B$84,5,IF(U188=Datos!$B$85,10,IF(U188=Datos!$B$86,15,IF(U188=Datos!$B$87,20,IF(U188=Datos!$B$88,25,0)))))))/100)+((IF(V188=Datos!$B$83,0,IF(V188=Datos!$B$84,5,IF(V188=Datos!$B$85,10,IF(V188=Datos!$B$86,15,IF(V188=Datos!$B$87,20,IF(V188=Datos!$B$88,25,0)))))))/100)</f>
        <v>0</v>
      </c>
      <c r="X188" s="221"/>
      <c r="Y188" s="212"/>
      <c r="Z188" s="224"/>
      <c r="AA188" s="212"/>
      <c r="AB188" s="215"/>
      <c r="AC188" s="104"/>
    </row>
    <row r="189" spans="2:29" s="66" customFormat="1" ht="30" customHeight="1" x14ac:dyDescent="0.25">
      <c r="B189" s="164"/>
      <c r="C189" s="165"/>
      <c r="D189" s="212"/>
      <c r="E189" s="227"/>
      <c r="F189" s="165"/>
      <c r="G189" s="230"/>
      <c r="H189" s="99"/>
      <c r="I189" s="100"/>
      <c r="J189" s="218"/>
      <c r="K189" s="218"/>
      <c r="L189" s="215"/>
      <c r="M189" s="100"/>
      <c r="N189" s="99"/>
      <c r="O189" s="99"/>
      <c r="P189" s="99"/>
      <c r="Q189" s="99"/>
      <c r="R189" s="100"/>
      <c r="S189" s="99"/>
      <c r="T189" s="99"/>
      <c r="U189" s="99"/>
      <c r="V189" s="99"/>
      <c r="W189" s="96">
        <f>((IF(S189=Datos!$B$83,0,IF(S189=Datos!$B$84,5,IF(S189=Datos!$B$85,10,IF(S189=Datos!$B$86,15,IF(S189=Datos!$B$87,20,IF(S189=Datos!$B$88,25,0)))))))/100)+((IF(T189=Datos!$B$83,0,IF(T189=Datos!$B$84,5,IF(T189=Datos!$B$85,10,IF(T189=Datos!$B$86,15,IF(T189=Datos!$B$87,20,IF(T189=Datos!$B$88,25,0)))))))/100)+((IF(U189=Datos!$B$83,0,IF(U189=Datos!$B$84,5,IF(U189=Datos!$B$85,10,IF(U189=Datos!$B$86,15,IF(U189=Datos!$B$87,20,IF(U189=Datos!$B$88,25,0)))))))/100)+((IF(V189=Datos!$B$83,0,IF(V189=Datos!$B$84,5,IF(V189=Datos!$B$85,10,IF(V189=Datos!$B$86,15,IF(V189=Datos!$B$87,20,IF(V189=Datos!$B$88,25,0)))))))/100)</f>
        <v>0</v>
      </c>
      <c r="X189" s="221"/>
      <c r="Y189" s="212"/>
      <c r="Z189" s="224"/>
      <c r="AA189" s="212"/>
      <c r="AB189" s="215"/>
      <c r="AC189" s="104"/>
    </row>
    <row r="190" spans="2:29" s="66" customFormat="1" ht="30" customHeight="1" thickBot="1" x14ac:dyDescent="0.3">
      <c r="B190" s="166"/>
      <c r="C190" s="167"/>
      <c r="D190" s="213"/>
      <c r="E190" s="228"/>
      <c r="F190" s="167"/>
      <c r="G190" s="231"/>
      <c r="H190" s="101"/>
      <c r="I190" s="102"/>
      <c r="J190" s="219"/>
      <c r="K190" s="219"/>
      <c r="L190" s="216"/>
      <c r="M190" s="102"/>
      <c r="N190" s="101"/>
      <c r="O190" s="101"/>
      <c r="P190" s="101"/>
      <c r="Q190" s="101"/>
      <c r="R190" s="102"/>
      <c r="S190" s="101"/>
      <c r="T190" s="101"/>
      <c r="U190" s="101"/>
      <c r="V190" s="101"/>
      <c r="W190" s="97">
        <f>((IF(S190=Datos!$B$83,0,IF(S190=Datos!$B$84,5,IF(S190=Datos!$B$85,10,IF(S190=Datos!$B$86,15,IF(S190=Datos!$B$87,20,IF(S190=Datos!$B$88,25,0)))))))/100)+((IF(T190=Datos!$B$83,0,IF(T190=Datos!$B$84,5,IF(T190=Datos!$B$85,10,IF(T190=Datos!$B$86,15,IF(T190=Datos!$B$87,20,IF(T190=Datos!$B$88,25,0)))))))/100)+((IF(U190=Datos!$B$83,0,IF(U190=Datos!$B$84,5,IF(U190=Datos!$B$85,10,IF(U190=Datos!$B$86,15,IF(U190=Datos!$B$87,20,IF(U190=Datos!$B$88,25,0)))))))/100)+((IF(V190=Datos!$B$83,0,IF(V190=Datos!$B$84,5,IF(V190=Datos!$B$85,10,IF(V190=Datos!$B$86,15,IF(V190=Datos!$B$87,20,IF(V190=Datos!$B$88,25,0)))))))/100)</f>
        <v>0</v>
      </c>
      <c r="X190" s="222"/>
      <c r="Y190" s="213"/>
      <c r="Z190" s="225"/>
      <c r="AA190" s="213"/>
      <c r="AB190" s="216"/>
      <c r="AC190" s="105"/>
    </row>
    <row r="191" spans="2:29" s="66" customFormat="1" ht="30" customHeight="1" x14ac:dyDescent="0.25">
      <c r="B191" s="162"/>
      <c r="C191" s="163"/>
      <c r="D191" s="211" t="str">
        <f>IF(B191="","-",VLOOKUP(B191,Datos!$B$3:$C$25,2,FALSE))</f>
        <v>-</v>
      </c>
      <c r="E191" s="226"/>
      <c r="F191" s="163"/>
      <c r="G191" s="229"/>
      <c r="H191" s="81"/>
      <c r="I191" s="79"/>
      <c r="J191" s="217"/>
      <c r="K191" s="217"/>
      <c r="L191" s="214" t="str">
        <f>IF(AND(J191=Datos!$B$186,K191=Datos!$B$193),Datos!$D$186,IF(AND(J191=Datos!$B$186,K191=Datos!$B$194),Datos!$E$186,IF(AND(J191=Datos!$B$186,K191=Datos!$B$195),Datos!$F$186,IF(AND(J191=Datos!$B$186,K191=Datos!$B$196),Datos!$G$186,IF(AND(J191=Datos!$B$186,K191=Datos!$B$197),Datos!$H$186,IF(AND(J191=Datos!$B$187,K191=Datos!$B$193),Datos!$D$187,IF(AND(J191=Datos!$B$187,K191=Datos!$B$194),Datos!$E$187,IF(AND(J191=Datos!$B$187,K191=Datos!$B$195),Datos!$F$187,IF(AND(J191=Datos!$B$187,K191=Datos!$B$196),Datos!$G$187,IF(AND(J191=Datos!$B$187,K191=Datos!$B$197),Datos!$H$187,IF(AND(J191=Datos!$B$188,K191=Datos!$B$193),Datos!$D$188,IF(AND(J191=Datos!$B$188,K191=Datos!$B$194),Datos!$E$188,IF(AND(J191=Datos!$B$188,K191=Datos!$B$195),Datos!$F$188,IF(AND(J191=Datos!$B$188,K191=Datos!$B$196),Datos!$G$188,IF(AND(J191=Datos!$B$188,K191=Datos!$B$197),Datos!$H$188,IF(AND(J191=Datos!$B$189,K191=Datos!$B$193),Datos!$D$189,IF(AND(J191=Datos!$B$189,K191=Datos!$B$194),Datos!$E$189,IF(AND(J191=Datos!$B$189,K191=Datos!$B$195),Datos!$F$189,IF(AND(J191=Datos!$B$189,K191=Datos!$B$196),Datos!$G$189,IF(AND(J191=Datos!$B$189,K191=Datos!$B$197),Datos!$H$189,IF(AND(J191=Datos!$B$190,K191=Datos!$B$193),Datos!$D$190,IF(AND(J191=Datos!$B$190,K191=Datos!$B$194),Datos!$E$190,IF(AND(J191=Datos!$B$190,K191=Datos!$B$195),Datos!$F$190,IF(AND(J191=Datos!$B$190,K191=Datos!$B$196),Datos!$G$190,IF(AND(J191=Datos!$B$190,K191=Datos!$B$197),Datos!$H$190,"-")))))))))))))))))))))))))</f>
        <v>-</v>
      </c>
      <c r="M191" s="79"/>
      <c r="N191" s="81"/>
      <c r="O191" s="81"/>
      <c r="P191" s="81"/>
      <c r="Q191" s="81"/>
      <c r="R191" s="79"/>
      <c r="S191" s="81"/>
      <c r="T191" s="81"/>
      <c r="U191" s="81"/>
      <c r="V191" s="81"/>
      <c r="W191" s="80">
        <f>((IF(S191=Datos!$B$83,0,IF(S191=Datos!$B$84,5,IF(S191=Datos!$B$85,10,IF(S191=Datos!$B$86,15,IF(S191=Datos!$B$87,20,IF(S191=Datos!$B$88,25,0)))))))/100)+((IF(T191=Datos!$B$83,0,IF(T191=Datos!$B$84,5,IF(T191=Datos!$B$85,10,IF(T191=Datos!$B$86,15,IF(T191=Datos!$B$87,20,IF(T191=Datos!$B$88,25,0)))))))/100)+((IF(U191=Datos!$B$83,0,IF(U191=Datos!$B$84,5,IF(U191=Datos!$B$85,10,IF(U191=Datos!$B$86,15,IF(U191=Datos!$B$87,20,IF(U191=Datos!$B$88,25,0)))))))/100)+((IF(V191=Datos!$B$83,0,IF(V191=Datos!$B$84,5,IF(V191=Datos!$B$85,10,IF(V191=Datos!$B$86,15,IF(V191=Datos!$B$87,20,IF(V191=Datos!$B$88,25,0)))))))/100)</f>
        <v>0</v>
      </c>
      <c r="X191" s="220">
        <f>IF(ISERROR((IF(R191=Datos!$B$80,W191,0)+IF(R192=Datos!$B$80,W192,0)+IF(R193=Datos!$B$80,W193,0)+IF(R194=Datos!$B$80,W194,0)+IF(R195=Datos!$B$80,W195,0)+IF(R196=Datos!$B$80,W196,0))/(IF(R191=Datos!$B$80,1,0)+IF(R192=Datos!$B$80,1,0)+IF(R193=Datos!$B$80,1,0)+IF(R194=Datos!$B$80,1,0)+IF(R195=Datos!$B$80,1,0)+IF(R196=Datos!$B$80,1,0))),0,(IF(R191=Datos!$B$80,W191,0)+IF(R192=Datos!$B$80,W192,0)+IF(R193=Datos!$B$80,W193,0)+IF(R194=Datos!$B$80,W194,0)+IF(R195=Datos!$B$80,W195,0)+IF(R196=Datos!$B$80,W196,0))/(IF(R191=Datos!$B$80,1,0)+IF(R192=Datos!$B$80,1,0)+IF(R193=Datos!$B$80,1,0)+IF(R194=Datos!$B$80,1,0)+IF(R195=Datos!$B$80,1,0)+IF(R196=Datos!$B$80,1,0)))</f>
        <v>0</v>
      </c>
      <c r="Y191" s="211" t="str">
        <f>IF(J191="","-",(IF(X191&gt;0,(IF(J191=Datos!$B$65,Datos!$B$65,IF(AND(J191=Datos!$B$66,X191&gt;0.49),Datos!$B$65,IF(AND(J191=Datos!$B$67,X191&gt;0.74),Datos!$B$65,IF(AND(J191=Datos!$B$67,X191&lt;0.75,X191&gt;0.49),Datos!$B$66,IF(AND(J191=Datos!$B$68,X191&gt;0.74),Datos!$B$66,IF(AND(J191=Datos!$B$68,X191&lt;0.75,X191&gt;0.49),Datos!$B$67,IF(AND(J191=Datos!$B$69,X191&gt;0.74),Datos!$B$67,IF(AND(J191=Datos!$B$69,X191&lt;0.75,X191&gt;0.49),Datos!$B$68,J191))))))))),J191)))</f>
        <v>-</v>
      </c>
      <c r="Z191" s="223">
        <f>IF(ISERROR((IF(R191=Datos!$B$79,W191,0)+IF(R192=Datos!$B$79,W192,0)+IF(R193=Datos!$B$79,W193,0)+IF(R194=Datos!$B$79,W194,0)+IF(R195=Datos!$B$79,W195,0)+IF(R196=Datos!$B$79,W196,0))/(IF(R191=Datos!$B$79,1,0)+IF(R192=Datos!$B$79,1,0)+IF(R193=Datos!$B$79,1,0)+IF(R194=Datos!$B$79,1,0)+IF(R195=Datos!$B$79,1,0)+IF(R196=Datos!$B$79,1,0))),0,(IF(R191=Datos!$B$79,W191,0)+IF(R192=Datos!$B$79,W192,0)+IF(R193=Datos!$B$79,W193,0)+IF(R194=Datos!$B$79,W194,0)+IF(R195=Datos!$B$79,W195,0)+IF(R196=Datos!$B$79,W196,0))/(IF(R191=Datos!$B$79,1,0)+IF(R192=Datos!$B$79,1,0)+IF(R193=Datos!$B$79,1,0)+IF(R194=Datos!$B$79,1,0)+IF(R195=Datos!$B$79,1,0)+IF(R196=Datos!$B$79,1,0)))</f>
        <v>0</v>
      </c>
      <c r="AA191" s="211" t="str">
        <f>IF(K191="","-",(IF(Z191&gt;0,(IF(K191=Datos!$B$72,Datos!$B$72,IF(AND(K191=Datos!$B$73,Z191&gt;0.49),Datos!$B$72,IF(AND(K191=Datos!$B$74,Z191&gt;0.74),Datos!$B$72,IF(AND(K191=Datos!$B$74,Z191&lt;0.75,Z191&gt;0.49),Datos!$B$73,IF(AND(K191=Datos!$B$75,Z191&gt;0.74),Datos!$B$73,IF(AND(K191=Datos!$B$75,Z191&lt;0.75,Z191&gt;0.49),Datos!$B$74,IF(AND(K191=Datos!$B$76,Z191&gt;0.74),Datos!$B$74,IF(AND(K191=Datos!$B$76,Z191&lt;0.75,Z191&gt;0.49),Datos!$B$75,K191))))))))),K191)))</f>
        <v>-</v>
      </c>
      <c r="AB191" s="214" t="str">
        <f>IF(AND(Y191=Datos!$B$186,AA191=Datos!$B$193),Datos!$D$186,IF(AND(Y191=Datos!$B$186,AA191=Datos!$B$194),Datos!$E$186,IF(AND(Y191=Datos!$B$186,AA191=Datos!$B$195),Datos!$F$186,IF(AND(Y191=Datos!$B$186,AA191=Datos!$B$196),Datos!$G$186,IF(AND(Y191=Datos!$B$186,AA191=Datos!$B$197),Datos!$H$186,IF(AND(Y191=Datos!$B$187,AA191=Datos!$B$193),Datos!$D$187,IF(AND(Y191=Datos!$B$187,AA191=Datos!$B$194),Datos!$E$187,IF(AND(Y191=Datos!$B$187,AA191=Datos!$B$195),Datos!$F$187,IF(AND(Y191=Datos!$B$187,AA191=Datos!$B$196),Datos!$G$187,IF(AND(Y191=Datos!$B$187,AA191=Datos!$B$197),Datos!$H$187,IF(AND(Y191=Datos!$B$188,AA191=Datos!$B$193),Datos!$D$188,IF(AND(Y191=Datos!$B$188,AA191=Datos!$B$194),Datos!$E$188,IF(AND(Y191=Datos!$B$188,AA191=Datos!$B$195),Datos!$F$188,IF(AND(Y191=Datos!$B$188,AA191=Datos!$B$196),Datos!$G$188,IF(AND(Y191=Datos!$B$188,AA191=Datos!$B$197),Datos!$H$188,IF(AND(Y191=Datos!$B$189,AA191=Datos!$B$193),Datos!$D$189,IF(AND(Y191=Datos!$B$189,AA191=Datos!$B$194),Datos!$E$189,IF(AND(Y191=Datos!$B$189,AA191=Datos!$B$195),Datos!$F$189,IF(AND(Y191=Datos!$B$189,AA191=Datos!$B$196),Datos!$G$189,IF(AND(Y191=Datos!$B$189,AA191=Datos!$B$197),Datos!$H$189,IF(AND(Y191=Datos!$B$190,AA191=Datos!$B$193),Datos!$D$190,IF(AND(Y191=Datos!$B$190,AA191=Datos!$B$194),Datos!$E$190,IF(AND(Y191=Datos!$B$190,AA191=Datos!$B$195),Datos!$F$190,IF(AND(Y191=Datos!$B$190,AA191=Datos!$B$196),Datos!$G$190,IF(AND(Y191=Datos!$B$190,AA191=Datos!$B$197),Datos!$H$190,"-")))))))))))))))))))))))))</f>
        <v>-</v>
      </c>
      <c r="AC191" s="103"/>
    </row>
    <row r="192" spans="2:29" s="66" customFormat="1" ht="30" customHeight="1" x14ac:dyDescent="0.25">
      <c r="B192" s="164"/>
      <c r="C192" s="165"/>
      <c r="D192" s="212"/>
      <c r="E192" s="227"/>
      <c r="F192" s="165"/>
      <c r="G192" s="230"/>
      <c r="H192" s="99"/>
      <c r="I192" s="100"/>
      <c r="J192" s="218"/>
      <c r="K192" s="218"/>
      <c r="L192" s="215"/>
      <c r="M192" s="100"/>
      <c r="N192" s="99"/>
      <c r="O192" s="99"/>
      <c r="P192" s="99"/>
      <c r="Q192" s="99"/>
      <c r="R192" s="100"/>
      <c r="S192" s="99"/>
      <c r="T192" s="99"/>
      <c r="U192" s="99"/>
      <c r="V192" s="99"/>
      <c r="W192" s="96">
        <f>((IF(S192=Datos!$B$83,0,IF(S192=Datos!$B$84,5,IF(S192=Datos!$B$85,10,IF(S192=Datos!$B$86,15,IF(S192=Datos!$B$87,20,IF(S192=Datos!$B$88,25,0)))))))/100)+((IF(T192=Datos!$B$83,0,IF(T192=Datos!$B$84,5,IF(T192=Datos!$B$85,10,IF(T192=Datos!$B$86,15,IF(T192=Datos!$B$87,20,IF(T192=Datos!$B$88,25,0)))))))/100)+((IF(U192=Datos!$B$83,0,IF(U192=Datos!$B$84,5,IF(U192=Datos!$B$85,10,IF(U192=Datos!$B$86,15,IF(U192=Datos!$B$87,20,IF(U192=Datos!$B$88,25,0)))))))/100)+((IF(V192=Datos!$B$83,0,IF(V192=Datos!$B$84,5,IF(V192=Datos!$B$85,10,IF(V192=Datos!$B$86,15,IF(V192=Datos!$B$87,20,IF(V192=Datos!$B$88,25,0)))))))/100)</f>
        <v>0</v>
      </c>
      <c r="X192" s="221"/>
      <c r="Y192" s="212"/>
      <c r="Z192" s="224"/>
      <c r="AA192" s="212"/>
      <c r="AB192" s="215"/>
      <c r="AC192" s="104"/>
    </row>
    <row r="193" spans="2:29" s="66" customFormat="1" ht="30" customHeight="1" x14ac:dyDescent="0.25">
      <c r="B193" s="164"/>
      <c r="C193" s="165"/>
      <c r="D193" s="212"/>
      <c r="E193" s="227"/>
      <c r="F193" s="165"/>
      <c r="G193" s="230"/>
      <c r="H193" s="99"/>
      <c r="I193" s="100"/>
      <c r="J193" s="218"/>
      <c r="K193" s="218"/>
      <c r="L193" s="215"/>
      <c r="M193" s="100"/>
      <c r="N193" s="99"/>
      <c r="O193" s="99"/>
      <c r="P193" s="99"/>
      <c r="Q193" s="99"/>
      <c r="R193" s="100"/>
      <c r="S193" s="99"/>
      <c r="T193" s="99"/>
      <c r="U193" s="99"/>
      <c r="V193" s="99"/>
      <c r="W193" s="96">
        <f>((IF(S193=Datos!$B$83,0,IF(S193=Datos!$B$84,5,IF(S193=Datos!$B$85,10,IF(S193=Datos!$B$86,15,IF(S193=Datos!$B$87,20,IF(S193=Datos!$B$88,25,0)))))))/100)+((IF(T193=Datos!$B$83,0,IF(T193=Datos!$B$84,5,IF(T193=Datos!$B$85,10,IF(T193=Datos!$B$86,15,IF(T193=Datos!$B$87,20,IF(T193=Datos!$B$88,25,0)))))))/100)+((IF(U193=Datos!$B$83,0,IF(U193=Datos!$B$84,5,IF(U193=Datos!$B$85,10,IF(U193=Datos!$B$86,15,IF(U193=Datos!$B$87,20,IF(U193=Datos!$B$88,25,0)))))))/100)+((IF(V193=Datos!$B$83,0,IF(V193=Datos!$B$84,5,IF(V193=Datos!$B$85,10,IF(V193=Datos!$B$86,15,IF(V193=Datos!$B$87,20,IF(V193=Datos!$B$88,25,0)))))))/100)</f>
        <v>0</v>
      </c>
      <c r="X193" s="221"/>
      <c r="Y193" s="212"/>
      <c r="Z193" s="224"/>
      <c r="AA193" s="212"/>
      <c r="AB193" s="215"/>
      <c r="AC193" s="104"/>
    </row>
    <row r="194" spans="2:29" s="66" customFormat="1" ht="30" customHeight="1" x14ac:dyDescent="0.25">
      <c r="B194" s="164"/>
      <c r="C194" s="165"/>
      <c r="D194" s="212"/>
      <c r="E194" s="227"/>
      <c r="F194" s="165"/>
      <c r="G194" s="230"/>
      <c r="H194" s="99"/>
      <c r="I194" s="100"/>
      <c r="J194" s="218"/>
      <c r="K194" s="218"/>
      <c r="L194" s="215"/>
      <c r="M194" s="100"/>
      <c r="N194" s="99"/>
      <c r="O194" s="99"/>
      <c r="P194" s="99"/>
      <c r="Q194" s="99"/>
      <c r="R194" s="100"/>
      <c r="S194" s="99"/>
      <c r="T194" s="99"/>
      <c r="U194" s="99"/>
      <c r="V194" s="99"/>
      <c r="W194" s="96">
        <f>((IF(S194=Datos!$B$83,0,IF(S194=Datos!$B$84,5,IF(S194=Datos!$B$85,10,IF(S194=Datos!$B$86,15,IF(S194=Datos!$B$87,20,IF(S194=Datos!$B$88,25,0)))))))/100)+((IF(T194=Datos!$B$83,0,IF(T194=Datos!$B$84,5,IF(T194=Datos!$B$85,10,IF(T194=Datos!$B$86,15,IF(T194=Datos!$B$87,20,IF(T194=Datos!$B$88,25,0)))))))/100)+((IF(U194=Datos!$B$83,0,IF(U194=Datos!$B$84,5,IF(U194=Datos!$B$85,10,IF(U194=Datos!$B$86,15,IF(U194=Datos!$B$87,20,IF(U194=Datos!$B$88,25,0)))))))/100)+((IF(V194=Datos!$B$83,0,IF(V194=Datos!$B$84,5,IF(V194=Datos!$B$85,10,IF(V194=Datos!$B$86,15,IF(V194=Datos!$B$87,20,IF(V194=Datos!$B$88,25,0)))))))/100)</f>
        <v>0</v>
      </c>
      <c r="X194" s="221"/>
      <c r="Y194" s="212"/>
      <c r="Z194" s="224"/>
      <c r="AA194" s="212"/>
      <c r="AB194" s="215"/>
      <c r="AC194" s="104"/>
    </row>
    <row r="195" spans="2:29" s="66" customFormat="1" ht="30" customHeight="1" x14ac:dyDescent="0.25">
      <c r="B195" s="164"/>
      <c r="C195" s="165"/>
      <c r="D195" s="212"/>
      <c r="E195" s="227"/>
      <c r="F195" s="165"/>
      <c r="G195" s="230"/>
      <c r="H195" s="99"/>
      <c r="I195" s="100"/>
      <c r="J195" s="218"/>
      <c r="K195" s="218"/>
      <c r="L195" s="215"/>
      <c r="M195" s="100"/>
      <c r="N195" s="99"/>
      <c r="O195" s="99"/>
      <c r="P195" s="99"/>
      <c r="Q195" s="99"/>
      <c r="R195" s="100"/>
      <c r="S195" s="99"/>
      <c r="T195" s="99"/>
      <c r="U195" s="99"/>
      <c r="V195" s="99"/>
      <c r="W195" s="96">
        <f>((IF(S195=Datos!$B$83,0,IF(S195=Datos!$B$84,5,IF(S195=Datos!$B$85,10,IF(S195=Datos!$B$86,15,IF(S195=Datos!$B$87,20,IF(S195=Datos!$B$88,25,0)))))))/100)+((IF(T195=Datos!$B$83,0,IF(T195=Datos!$B$84,5,IF(T195=Datos!$B$85,10,IF(T195=Datos!$B$86,15,IF(T195=Datos!$B$87,20,IF(T195=Datos!$B$88,25,0)))))))/100)+((IF(U195=Datos!$B$83,0,IF(U195=Datos!$B$84,5,IF(U195=Datos!$B$85,10,IF(U195=Datos!$B$86,15,IF(U195=Datos!$B$87,20,IF(U195=Datos!$B$88,25,0)))))))/100)+((IF(V195=Datos!$B$83,0,IF(V195=Datos!$B$84,5,IF(V195=Datos!$B$85,10,IF(V195=Datos!$B$86,15,IF(V195=Datos!$B$87,20,IF(V195=Datos!$B$88,25,0)))))))/100)</f>
        <v>0</v>
      </c>
      <c r="X195" s="221"/>
      <c r="Y195" s="212"/>
      <c r="Z195" s="224"/>
      <c r="AA195" s="212"/>
      <c r="AB195" s="215"/>
      <c r="AC195" s="104"/>
    </row>
    <row r="196" spans="2:29" s="66" customFormat="1" ht="30" customHeight="1" thickBot="1" x14ac:dyDescent="0.3">
      <c r="B196" s="166"/>
      <c r="C196" s="167"/>
      <c r="D196" s="213"/>
      <c r="E196" s="228"/>
      <c r="F196" s="167"/>
      <c r="G196" s="231"/>
      <c r="H196" s="101"/>
      <c r="I196" s="102"/>
      <c r="J196" s="219"/>
      <c r="K196" s="219"/>
      <c r="L196" s="216"/>
      <c r="M196" s="102"/>
      <c r="N196" s="101"/>
      <c r="O196" s="101"/>
      <c r="P196" s="101"/>
      <c r="Q196" s="101"/>
      <c r="R196" s="102"/>
      <c r="S196" s="101"/>
      <c r="T196" s="101"/>
      <c r="U196" s="101"/>
      <c r="V196" s="101"/>
      <c r="W196" s="97">
        <f>((IF(S196=Datos!$B$83,0,IF(S196=Datos!$B$84,5,IF(S196=Datos!$B$85,10,IF(S196=Datos!$B$86,15,IF(S196=Datos!$B$87,20,IF(S196=Datos!$B$88,25,0)))))))/100)+((IF(T196=Datos!$B$83,0,IF(T196=Datos!$B$84,5,IF(T196=Datos!$B$85,10,IF(T196=Datos!$B$86,15,IF(T196=Datos!$B$87,20,IF(T196=Datos!$B$88,25,0)))))))/100)+((IF(U196=Datos!$B$83,0,IF(U196=Datos!$B$84,5,IF(U196=Datos!$B$85,10,IF(U196=Datos!$B$86,15,IF(U196=Datos!$B$87,20,IF(U196=Datos!$B$88,25,0)))))))/100)+((IF(V196=Datos!$B$83,0,IF(V196=Datos!$B$84,5,IF(V196=Datos!$B$85,10,IF(V196=Datos!$B$86,15,IF(V196=Datos!$B$87,20,IF(V196=Datos!$B$88,25,0)))))))/100)</f>
        <v>0</v>
      </c>
      <c r="X196" s="222"/>
      <c r="Y196" s="213"/>
      <c r="Z196" s="225"/>
      <c r="AA196" s="213"/>
      <c r="AB196" s="216"/>
      <c r="AC196" s="105"/>
    </row>
    <row r="197" spans="2:29" s="66" customFormat="1" ht="30" customHeight="1" x14ac:dyDescent="0.25">
      <c r="B197" s="162"/>
      <c r="C197" s="163"/>
      <c r="D197" s="211" t="str">
        <f>IF(B197="","-",VLOOKUP(B197,Datos!$B$3:$C$25,2,FALSE))</f>
        <v>-</v>
      </c>
      <c r="E197" s="226"/>
      <c r="F197" s="163"/>
      <c r="G197" s="229"/>
      <c r="H197" s="81"/>
      <c r="I197" s="79"/>
      <c r="J197" s="217"/>
      <c r="K197" s="217"/>
      <c r="L197" s="214" t="str">
        <f>IF(AND(J197=Datos!$B$186,K197=Datos!$B$193),Datos!$D$186,IF(AND(J197=Datos!$B$186,K197=Datos!$B$194),Datos!$E$186,IF(AND(J197=Datos!$B$186,K197=Datos!$B$195),Datos!$F$186,IF(AND(J197=Datos!$B$186,K197=Datos!$B$196),Datos!$G$186,IF(AND(J197=Datos!$B$186,K197=Datos!$B$197),Datos!$H$186,IF(AND(J197=Datos!$B$187,K197=Datos!$B$193),Datos!$D$187,IF(AND(J197=Datos!$B$187,K197=Datos!$B$194),Datos!$E$187,IF(AND(J197=Datos!$B$187,K197=Datos!$B$195),Datos!$F$187,IF(AND(J197=Datos!$B$187,K197=Datos!$B$196),Datos!$G$187,IF(AND(J197=Datos!$B$187,K197=Datos!$B$197),Datos!$H$187,IF(AND(J197=Datos!$B$188,K197=Datos!$B$193),Datos!$D$188,IF(AND(J197=Datos!$B$188,K197=Datos!$B$194),Datos!$E$188,IF(AND(J197=Datos!$B$188,K197=Datos!$B$195),Datos!$F$188,IF(AND(J197=Datos!$B$188,K197=Datos!$B$196),Datos!$G$188,IF(AND(J197=Datos!$B$188,K197=Datos!$B$197),Datos!$H$188,IF(AND(J197=Datos!$B$189,K197=Datos!$B$193),Datos!$D$189,IF(AND(J197=Datos!$B$189,K197=Datos!$B$194),Datos!$E$189,IF(AND(J197=Datos!$B$189,K197=Datos!$B$195),Datos!$F$189,IF(AND(J197=Datos!$B$189,K197=Datos!$B$196),Datos!$G$189,IF(AND(J197=Datos!$B$189,K197=Datos!$B$197),Datos!$H$189,IF(AND(J197=Datos!$B$190,K197=Datos!$B$193),Datos!$D$190,IF(AND(J197=Datos!$B$190,K197=Datos!$B$194),Datos!$E$190,IF(AND(J197=Datos!$B$190,K197=Datos!$B$195),Datos!$F$190,IF(AND(J197=Datos!$B$190,K197=Datos!$B$196),Datos!$G$190,IF(AND(J197=Datos!$B$190,K197=Datos!$B$197),Datos!$H$190,"-")))))))))))))))))))))))))</f>
        <v>-</v>
      </c>
      <c r="M197" s="79"/>
      <c r="N197" s="81"/>
      <c r="O197" s="81"/>
      <c r="P197" s="81"/>
      <c r="Q197" s="81"/>
      <c r="R197" s="79"/>
      <c r="S197" s="81"/>
      <c r="T197" s="81"/>
      <c r="U197" s="81"/>
      <c r="V197" s="81"/>
      <c r="W197" s="80">
        <f>((IF(S197=Datos!$B$83,0,IF(S197=Datos!$B$84,5,IF(S197=Datos!$B$85,10,IF(S197=Datos!$B$86,15,IF(S197=Datos!$B$87,20,IF(S197=Datos!$B$88,25,0)))))))/100)+((IF(T197=Datos!$B$83,0,IF(T197=Datos!$B$84,5,IF(T197=Datos!$B$85,10,IF(T197=Datos!$B$86,15,IF(T197=Datos!$B$87,20,IF(T197=Datos!$B$88,25,0)))))))/100)+((IF(U197=Datos!$B$83,0,IF(U197=Datos!$B$84,5,IF(U197=Datos!$B$85,10,IF(U197=Datos!$B$86,15,IF(U197=Datos!$B$87,20,IF(U197=Datos!$B$88,25,0)))))))/100)+((IF(V197=Datos!$B$83,0,IF(V197=Datos!$B$84,5,IF(V197=Datos!$B$85,10,IF(V197=Datos!$B$86,15,IF(V197=Datos!$B$87,20,IF(V197=Datos!$B$88,25,0)))))))/100)</f>
        <v>0</v>
      </c>
      <c r="X197" s="220">
        <f>IF(ISERROR((IF(R197=Datos!$B$80,W197,0)+IF(R198=Datos!$B$80,W198,0)+IF(R199=Datos!$B$80,W199,0)+IF(R200=Datos!$B$80,W200,0)+IF(R201=Datos!$B$80,W201,0)+IF(R202=Datos!$B$80,W202,0))/(IF(R197=Datos!$B$80,1,0)+IF(R198=Datos!$B$80,1,0)+IF(R199=Datos!$B$80,1,0)+IF(R200=Datos!$B$80,1,0)+IF(R201=Datos!$B$80,1,0)+IF(R202=Datos!$B$80,1,0))),0,(IF(R197=Datos!$B$80,W197,0)+IF(R198=Datos!$B$80,W198,0)+IF(R199=Datos!$B$80,W199,0)+IF(R200=Datos!$B$80,W200,0)+IF(R201=Datos!$B$80,W201,0)+IF(R202=Datos!$B$80,W202,0))/(IF(R197=Datos!$B$80,1,0)+IF(R198=Datos!$B$80,1,0)+IF(R199=Datos!$B$80,1,0)+IF(R200=Datos!$B$80,1,0)+IF(R201=Datos!$B$80,1,0)+IF(R202=Datos!$B$80,1,0)))</f>
        <v>0</v>
      </c>
      <c r="Y197" s="211" t="str">
        <f>IF(J197="","-",(IF(X197&gt;0,(IF(J197=Datos!$B$65,Datos!$B$65,IF(AND(J197=Datos!$B$66,X197&gt;0.49),Datos!$B$65,IF(AND(J197=Datos!$B$67,X197&gt;0.74),Datos!$B$65,IF(AND(J197=Datos!$B$67,X197&lt;0.75,X197&gt;0.49),Datos!$B$66,IF(AND(J197=Datos!$B$68,X197&gt;0.74),Datos!$B$66,IF(AND(J197=Datos!$B$68,X197&lt;0.75,X197&gt;0.49),Datos!$B$67,IF(AND(J197=Datos!$B$69,X197&gt;0.74),Datos!$B$67,IF(AND(J197=Datos!$B$69,X197&lt;0.75,X197&gt;0.49),Datos!$B$68,J197))))))))),J197)))</f>
        <v>-</v>
      </c>
      <c r="Z197" s="223">
        <f>IF(ISERROR((IF(R197=Datos!$B$79,W197,0)+IF(R198=Datos!$B$79,W198,0)+IF(R199=Datos!$B$79,W199,0)+IF(R200=Datos!$B$79,W200,0)+IF(R201=Datos!$B$79,W201,0)+IF(R202=Datos!$B$79,W202,0))/(IF(R197=Datos!$B$79,1,0)+IF(R198=Datos!$B$79,1,0)+IF(R199=Datos!$B$79,1,0)+IF(R200=Datos!$B$79,1,0)+IF(R201=Datos!$B$79,1,0)+IF(R202=Datos!$B$79,1,0))),0,(IF(R197=Datos!$B$79,W197,0)+IF(R198=Datos!$B$79,W198,0)+IF(R199=Datos!$B$79,W199,0)+IF(R200=Datos!$B$79,W200,0)+IF(R201=Datos!$B$79,W201,0)+IF(R202=Datos!$B$79,W202,0))/(IF(R197=Datos!$B$79,1,0)+IF(R198=Datos!$B$79,1,0)+IF(R199=Datos!$B$79,1,0)+IF(R200=Datos!$B$79,1,0)+IF(R201=Datos!$B$79,1,0)+IF(R202=Datos!$B$79,1,0)))</f>
        <v>0</v>
      </c>
      <c r="AA197" s="211" t="str">
        <f>IF(K197="","-",(IF(Z197&gt;0,(IF(K197=Datos!$B$72,Datos!$B$72,IF(AND(K197=Datos!$B$73,Z197&gt;0.49),Datos!$B$72,IF(AND(K197=Datos!$B$74,Z197&gt;0.74),Datos!$B$72,IF(AND(K197=Datos!$B$74,Z197&lt;0.75,Z197&gt;0.49),Datos!$B$73,IF(AND(K197=Datos!$B$75,Z197&gt;0.74),Datos!$B$73,IF(AND(K197=Datos!$B$75,Z197&lt;0.75,Z197&gt;0.49),Datos!$B$74,IF(AND(K197=Datos!$B$76,Z197&gt;0.74),Datos!$B$74,IF(AND(K197=Datos!$B$76,Z197&lt;0.75,Z197&gt;0.49),Datos!$B$75,K197))))))))),K197)))</f>
        <v>-</v>
      </c>
      <c r="AB197" s="214" t="str">
        <f>IF(AND(Y197=Datos!$B$186,AA197=Datos!$B$193),Datos!$D$186,IF(AND(Y197=Datos!$B$186,AA197=Datos!$B$194),Datos!$E$186,IF(AND(Y197=Datos!$B$186,AA197=Datos!$B$195),Datos!$F$186,IF(AND(Y197=Datos!$B$186,AA197=Datos!$B$196),Datos!$G$186,IF(AND(Y197=Datos!$B$186,AA197=Datos!$B$197),Datos!$H$186,IF(AND(Y197=Datos!$B$187,AA197=Datos!$B$193),Datos!$D$187,IF(AND(Y197=Datos!$B$187,AA197=Datos!$B$194),Datos!$E$187,IF(AND(Y197=Datos!$B$187,AA197=Datos!$B$195),Datos!$F$187,IF(AND(Y197=Datos!$B$187,AA197=Datos!$B$196),Datos!$G$187,IF(AND(Y197=Datos!$B$187,AA197=Datos!$B$197),Datos!$H$187,IF(AND(Y197=Datos!$B$188,AA197=Datos!$B$193),Datos!$D$188,IF(AND(Y197=Datos!$B$188,AA197=Datos!$B$194),Datos!$E$188,IF(AND(Y197=Datos!$B$188,AA197=Datos!$B$195),Datos!$F$188,IF(AND(Y197=Datos!$B$188,AA197=Datos!$B$196),Datos!$G$188,IF(AND(Y197=Datos!$B$188,AA197=Datos!$B$197),Datos!$H$188,IF(AND(Y197=Datos!$B$189,AA197=Datos!$B$193),Datos!$D$189,IF(AND(Y197=Datos!$B$189,AA197=Datos!$B$194),Datos!$E$189,IF(AND(Y197=Datos!$B$189,AA197=Datos!$B$195),Datos!$F$189,IF(AND(Y197=Datos!$B$189,AA197=Datos!$B$196),Datos!$G$189,IF(AND(Y197=Datos!$B$189,AA197=Datos!$B$197),Datos!$H$189,IF(AND(Y197=Datos!$B$190,AA197=Datos!$B$193),Datos!$D$190,IF(AND(Y197=Datos!$B$190,AA197=Datos!$B$194),Datos!$E$190,IF(AND(Y197=Datos!$B$190,AA197=Datos!$B$195),Datos!$F$190,IF(AND(Y197=Datos!$B$190,AA197=Datos!$B$196),Datos!$G$190,IF(AND(Y197=Datos!$B$190,AA197=Datos!$B$197),Datos!$H$190,"-")))))))))))))))))))))))))</f>
        <v>-</v>
      </c>
      <c r="AC197" s="103"/>
    </row>
    <row r="198" spans="2:29" s="66" customFormat="1" ht="30" customHeight="1" x14ac:dyDescent="0.25">
      <c r="B198" s="164"/>
      <c r="C198" s="165"/>
      <c r="D198" s="212"/>
      <c r="E198" s="227"/>
      <c r="F198" s="165"/>
      <c r="G198" s="230"/>
      <c r="H198" s="99"/>
      <c r="I198" s="100"/>
      <c r="J198" s="218"/>
      <c r="K198" s="218"/>
      <c r="L198" s="215"/>
      <c r="M198" s="100"/>
      <c r="N198" s="99"/>
      <c r="O198" s="99"/>
      <c r="P198" s="99"/>
      <c r="Q198" s="99"/>
      <c r="R198" s="100"/>
      <c r="S198" s="99"/>
      <c r="T198" s="99"/>
      <c r="U198" s="99"/>
      <c r="V198" s="99"/>
      <c r="W198" s="96">
        <f>((IF(S198=Datos!$B$83,0,IF(S198=Datos!$B$84,5,IF(S198=Datos!$B$85,10,IF(S198=Datos!$B$86,15,IF(S198=Datos!$B$87,20,IF(S198=Datos!$B$88,25,0)))))))/100)+((IF(T198=Datos!$B$83,0,IF(T198=Datos!$B$84,5,IF(T198=Datos!$B$85,10,IF(T198=Datos!$B$86,15,IF(T198=Datos!$B$87,20,IF(T198=Datos!$B$88,25,0)))))))/100)+((IF(U198=Datos!$B$83,0,IF(U198=Datos!$B$84,5,IF(U198=Datos!$B$85,10,IF(U198=Datos!$B$86,15,IF(U198=Datos!$B$87,20,IF(U198=Datos!$B$88,25,0)))))))/100)+((IF(V198=Datos!$B$83,0,IF(V198=Datos!$B$84,5,IF(V198=Datos!$B$85,10,IF(V198=Datos!$B$86,15,IF(V198=Datos!$B$87,20,IF(V198=Datos!$B$88,25,0)))))))/100)</f>
        <v>0</v>
      </c>
      <c r="X198" s="221"/>
      <c r="Y198" s="212"/>
      <c r="Z198" s="224"/>
      <c r="AA198" s="212"/>
      <c r="AB198" s="215"/>
      <c r="AC198" s="104"/>
    </row>
    <row r="199" spans="2:29" s="66" customFormat="1" ht="30" customHeight="1" x14ac:dyDescent="0.25">
      <c r="B199" s="164"/>
      <c r="C199" s="165"/>
      <c r="D199" s="212"/>
      <c r="E199" s="227"/>
      <c r="F199" s="165"/>
      <c r="G199" s="230"/>
      <c r="H199" s="99"/>
      <c r="I199" s="100"/>
      <c r="J199" s="218"/>
      <c r="K199" s="218"/>
      <c r="L199" s="215"/>
      <c r="M199" s="100"/>
      <c r="N199" s="99"/>
      <c r="O199" s="99"/>
      <c r="P199" s="99"/>
      <c r="Q199" s="99"/>
      <c r="R199" s="100"/>
      <c r="S199" s="99"/>
      <c r="T199" s="99"/>
      <c r="U199" s="99"/>
      <c r="V199" s="99"/>
      <c r="W199" s="96">
        <f>((IF(S199=Datos!$B$83,0,IF(S199=Datos!$B$84,5,IF(S199=Datos!$B$85,10,IF(S199=Datos!$B$86,15,IF(S199=Datos!$B$87,20,IF(S199=Datos!$B$88,25,0)))))))/100)+((IF(T199=Datos!$B$83,0,IF(T199=Datos!$B$84,5,IF(T199=Datos!$B$85,10,IF(T199=Datos!$B$86,15,IF(T199=Datos!$B$87,20,IF(T199=Datos!$B$88,25,0)))))))/100)+((IF(U199=Datos!$B$83,0,IF(U199=Datos!$B$84,5,IF(U199=Datos!$B$85,10,IF(U199=Datos!$B$86,15,IF(U199=Datos!$B$87,20,IF(U199=Datos!$B$88,25,0)))))))/100)+((IF(V199=Datos!$B$83,0,IF(V199=Datos!$B$84,5,IF(V199=Datos!$B$85,10,IF(V199=Datos!$B$86,15,IF(V199=Datos!$B$87,20,IF(V199=Datos!$B$88,25,0)))))))/100)</f>
        <v>0</v>
      </c>
      <c r="X199" s="221"/>
      <c r="Y199" s="212"/>
      <c r="Z199" s="224"/>
      <c r="AA199" s="212"/>
      <c r="AB199" s="215"/>
      <c r="AC199" s="104"/>
    </row>
    <row r="200" spans="2:29" s="66" customFormat="1" ht="30" customHeight="1" x14ac:dyDescent="0.25">
      <c r="B200" s="164"/>
      <c r="C200" s="165"/>
      <c r="D200" s="212"/>
      <c r="E200" s="227"/>
      <c r="F200" s="165"/>
      <c r="G200" s="230"/>
      <c r="H200" s="99"/>
      <c r="I200" s="100"/>
      <c r="J200" s="218"/>
      <c r="K200" s="218"/>
      <c r="L200" s="215"/>
      <c r="M200" s="100"/>
      <c r="N200" s="99"/>
      <c r="O200" s="99"/>
      <c r="P200" s="99"/>
      <c r="Q200" s="99"/>
      <c r="R200" s="100"/>
      <c r="S200" s="99"/>
      <c r="T200" s="99"/>
      <c r="U200" s="99"/>
      <c r="V200" s="99"/>
      <c r="W200" s="96">
        <f>((IF(S200=Datos!$B$83,0,IF(S200=Datos!$B$84,5,IF(S200=Datos!$B$85,10,IF(S200=Datos!$B$86,15,IF(S200=Datos!$B$87,20,IF(S200=Datos!$B$88,25,0)))))))/100)+((IF(T200=Datos!$B$83,0,IF(T200=Datos!$B$84,5,IF(T200=Datos!$B$85,10,IF(T200=Datos!$B$86,15,IF(T200=Datos!$B$87,20,IF(T200=Datos!$B$88,25,0)))))))/100)+((IF(U200=Datos!$B$83,0,IF(U200=Datos!$B$84,5,IF(U200=Datos!$B$85,10,IF(U200=Datos!$B$86,15,IF(U200=Datos!$B$87,20,IF(U200=Datos!$B$88,25,0)))))))/100)+((IF(V200=Datos!$B$83,0,IF(V200=Datos!$B$84,5,IF(V200=Datos!$B$85,10,IF(V200=Datos!$B$86,15,IF(V200=Datos!$B$87,20,IF(V200=Datos!$B$88,25,0)))))))/100)</f>
        <v>0</v>
      </c>
      <c r="X200" s="221"/>
      <c r="Y200" s="212"/>
      <c r="Z200" s="224"/>
      <c r="AA200" s="212"/>
      <c r="AB200" s="215"/>
      <c r="AC200" s="104"/>
    </row>
    <row r="201" spans="2:29" s="66" customFormat="1" ht="30" customHeight="1" x14ac:dyDescent="0.25">
      <c r="B201" s="164"/>
      <c r="C201" s="165"/>
      <c r="D201" s="212"/>
      <c r="E201" s="227"/>
      <c r="F201" s="165"/>
      <c r="G201" s="230"/>
      <c r="H201" s="99"/>
      <c r="I201" s="100"/>
      <c r="J201" s="218"/>
      <c r="K201" s="218"/>
      <c r="L201" s="215"/>
      <c r="M201" s="100"/>
      <c r="N201" s="99"/>
      <c r="O201" s="99"/>
      <c r="P201" s="99"/>
      <c r="Q201" s="99"/>
      <c r="R201" s="100"/>
      <c r="S201" s="99"/>
      <c r="T201" s="99"/>
      <c r="U201" s="99"/>
      <c r="V201" s="99"/>
      <c r="W201" s="96">
        <f>((IF(S201=Datos!$B$83,0,IF(S201=Datos!$B$84,5,IF(S201=Datos!$B$85,10,IF(S201=Datos!$B$86,15,IF(S201=Datos!$B$87,20,IF(S201=Datos!$B$88,25,0)))))))/100)+((IF(T201=Datos!$B$83,0,IF(T201=Datos!$B$84,5,IF(T201=Datos!$B$85,10,IF(T201=Datos!$B$86,15,IF(T201=Datos!$B$87,20,IF(T201=Datos!$B$88,25,0)))))))/100)+((IF(U201=Datos!$B$83,0,IF(U201=Datos!$B$84,5,IF(U201=Datos!$B$85,10,IF(U201=Datos!$B$86,15,IF(U201=Datos!$B$87,20,IF(U201=Datos!$B$88,25,0)))))))/100)+((IF(V201=Datos!$B$83,0,IF(V201=Datos!$B$84,5,IF(V201=Datos!$B$85,10,IF(V201=Datos!$B$86,15,IF(V201=Datos!$B$87,20,IF(V201=Datos!$B$88,25,0)))))))/100)</f>
        <v>0</v>
      </c>
      <c r="X201" s="221"/>
      <c r="Y201" s="212"/>
      <c r="Z201" s="224"/>
      <c r="AA201" s="212"/>
      <c r="AB201" s="215"/>
      <c r="AC201" s="104"/>
    </row>
    <row r="202" spans="2:29" s="66" customFormat="1" ht="30" customHeight="1" thickBot="1" x14ac:dyDescent="0.3">
      <c r="B202" s="166"/>
      <c r="C202" s="167"/>
      <c r="D202" s="213"/>
      <c r="E202" s="228"/>
      <c r="F202" s="167"/>
      <c r="G202" s="231"/>
      <c r="H202" s="101"/>
      <c r="I202" s="102"/>
      <c r="J202" s="219"/>
      <c r="K202" s="219"/>
      <c r="L202" s="216"/>
      <c r="M202" s="102"/>
      <c r="N202" s="101"/>
      <c r="O202" s="101"/>
      <c r="P202" s="101"/>
      <c r="Q202" s="101"/>
      <c r="R202" s="102"/>
      <c r="S202" s="101"/>
      <c r="T202" s="101"/>
      <c r="U202" s="101"/>
      <c r="V202" s="101"/>
      <c r="W202" s="97">
        <f>((IF(S202=Datos!$B$83,0,IF(S202=Datos!$B$84,5,IF(S202=Datos!$B$85,10,IF(S202=Datos!$B$86,15,IF(S202=Datos!$B$87,20,IF(S202=Datos!$B$88,25,0)))))))/100)+((IF(T202=Datos!$B$83,0,IF(T202=Datos!$B$84,5,IF(T202=Datos!$B$85,10,IF(T202=Datos!$B$86,15,IF(T202=Datos!$B$87,20,IF(T202=Datos!$B$88,25,0)))))))/100)+((IF(U202=Datos!$B$83,0,IF(U202=Datos!$B$84,5,IF(U202=Datos!$B$85,10,IF(U202=Datos!$B$86,15,IF(U202=Datos!$B$87,20,IF(U202=Datos!$B$88,25,0)))))))/100)+((IF(V202=Datos!$B$83,0,IF(V202=Datos!$B$84,5,IF(V202=Datos!$B$85,10,IF(V202=Datos!$B$86,15,IF(V202=Datos!$B$87,20,IF(V202=Datos!$B$88,25,0)))))))/100)</f>
        <v>0</v>
      </c>
      <c r="X202" s="222"/>
      <c r="Y202" s="213"/>
      <c r="Z202" s="225"/>
      <c r="AA202" s="213"/>
      <c r="AB202" s="216"/>
      <c r="AC202" s="105"/>
    </row>
    <row r="203" spans="2:29" s="66" customFormat="1" ht="30" customHeight="1" x14ac:dyDescent="0.25">
      <c r="B203" s="162"/>
      <c r="C203" s="163"/>
      <c r="D203" s="211" t="str">
        <f>IF(B203="","-",VLOOKUP(B203,Datos!$B$3:$C$25,2,FALSE))</f>
        <v>-</v>
      </c>
      <c r="E203" s="226"/>
      <c r="F203" s="163"/>
      <c r="G203" s="229"/>
      <c r="H203" s="81"/>
      <c r="I203" s="79"/>
      <c r="J203" s="217"/>
      <c r="K203" s="217"/>
      <c r="L203" s="214" t="str">
        <f>IF(AND(J203=Datos!$B$186,K203=Datos!$B$193),Datos!$D$186,IF(AND(J203=Datos!$B$186,K203=Datos!$B$194),Datos!$E$186,IF(AND(J203=Datos!$B$186,K203=Datos!$B$195),Datos!$F$186,IF(AND(J203=Datos!$B$186,K203=Datos!$B$196),Datos!$G$186,IF(AND(J203=Datos!$B$186,K203=Datos!$B$197),Datos!$H$186,IF(AND(J203=Datos!$B$187,K203=Datos!$B$193),Datos!$D$187,IF(AND(J203=Datos!$B$187,K203=Datos!$B$194),Datos!$E$187,IF(AND(J203=Datos!$B$187,K203=Datos!$B$195),Datos!$F$187,IF(AND(J203=Datos!$B$187,K203=Datos!$B$196),Datos!$G$187,IF(AND(J203=Datos!$B$187,K203=Datos!$B$197),Datos!$H$187,IF(AND(J203=Datos!$B$188,K203=Datos!$B$193),Datos!$D$188,IF(AND(J203=Datos!$B$188,K203=Datos!$B$194),Datos!$E$188,IF(AND(J203=Datos!$B$188,K203=Datos!$B$195),Datos!$F$188,IF(AND(J203=Datos!$B$188,K203=Datos!$B$196),Datos!$G$188,IF(AND(J203=Datos!$B$188,K203=Datos!$B$197),Datos!$H$188,IF(AND(J203=Datos!$B$189,K203=Datos!$B$193),Datos!$D$189,IF(AND(J203=Datos!$B$189,K203=Datos!$B$194),Datos!$E$189,IF(AND(J203=Datos!$B$189,K203=Datos!$B$195),Datos!$F$189,IF(AND(J203=Datos!$B$189,K203=Datos!$B$196),Datos!$G$189,IF(AND(J203=Datos!$B$189,K203=Datos!$B$197),Datos!$H$189,IF(AND(J203=Datos!$B$190,K203=Datos!$B$193),Datos!$D$190,IF(AND(J203=Datos!$B$190,K203=Datos!$B$194),Datos!$E$190,IF(AND(J203=Datos!$B$190,K203=Datos!$B$195),Datos!$F$190,IF(AND(J203=Datos!$B$190,K203=Datos!$B$196),Datos!$G$190,IF(AND(J203=Datos!$B$190,K203=Datos!$B$197),Datos!$H$190,"-")))))))))))))))))))))))))</f>
        <v>-</v>
      </c>
      <c r="M203" s="79"/>
      <c r="N203" s="81"/>
      <c r="O203" s="81"/>
      <c r="P203" s="81"/>
      <c r="Q203" s="81"/>
      <c r="R203" s="79"/>
      <c r="S203" s="81"/>
      <c r="T203" s="81"/>
      <c r="U203" s="81"/>
      <c r="V203" s="81"/>
      <c r="W203" s="80">
        <f>((IF(S203=Datos!$B$83,0,IF(S203=Datos!$B$84,5,IF(S203=Datos!$B$85,10,IF(S203=Datos!$B$86,15,IF(S203=Datos!$B$87,20,IF(S203=Datos!$B$88,25,0)))))))/100)+((IF(T203=Datos!$B$83,0,IF(T203=Datos!$B$84,5,IF(T203=Datos!$B$85,10,IF(T203=Datos!$B$86,15,IF(T203=Datos!$B$87,20,IF(T203=Datos!$B$88,25,0)))))))/100)+((IF(U203=Datos!$B$83,0,IF(U203=Datos!$B$84,5,IF(U203=Datos!$B$85,10,IF(U203=Datos!$B$86,15,IF(U203=Datos!$B$87,20,IF(U203=Datos!$B$88,25,0)))))))/100)+((IF(V203=Datos!$B$83,0,IF(V203=Datos!$B$84,5,IF(V203=Datos!$B$85,10,IF(V203=Datos!$B$86,15,IF(V203=Datos!$B$87,20,IF(V203=Datos!$B$88,25,0)))))))/100)</f>
        <v>0</v>
      </c>
      <c r="X203" s="220">
        <f>IF(ISERROR((IF(R203=Datos!$B$80,W203,0)+IF(R204=Datos!$B$80,W204,0)+IF(R205=Datos!$B$80,W205,0)+IF(R206=Datos!$B$80,W206,0)+IF(R207=Datos!$B$80,W207,0)+IF(R208=Datos!$B$80,W208,0))/(IF(R203=Datos!$B$80,1,0)+IF(R204=Datos!$B$80,1,0)+IF(R205=Datos!$B$80,1,0)+IF(R206=Datos!$B$80,1,0)+IF(R207=Datos!$B$80,1,0)+IF(R208=Datos!$B$80,1,0))),0,(IF(R203=Datos!$B$80,W203,0)+IF(R204=Datos!$B$80,W204,0)+IF(R205=Datos!$B$80,W205,0)+IF(R206=Datos!$B$80,W206,0)+IF(R207=Datos!$B$80,W207,0)+IF(R208=Datos!$B$80,W208,0))/(IF(R203=Datos!$B$80,1,0)+IF(R204=Datos!$B$80,1,0)+IF(R205=Datos!$B$80,1,0)+IF(R206=Datos!$B$80,1,0)+IF(R207=Datos!$B$80,1,0)+IF(R208=Datos!$B$80,1,0)))</f>
        <v>0</v>
      </c>
      <c r="Y203" s="211" t="str">
        <f>IF(J203="","-",(IF(X203&gt;0,(IF(J203=Datos!$B$65,Datos!$B$65,IF(AND(J203=Datos!$B$66,X203&gt;0.49),Datos!$B$65,IF(AND(J203=Datos!$B$67,X203&gt;0.74),Datos!$B$65,IF(AND(J203=Datos!$B$67,X203&lt;0.75,X203&gt;0.49),Datos!$B$66,IF(AND(J203=Datos!$B$68,X203&gt;0.74),Datos!$B$66,IF(AND(J203=Datos!$B$68,X203&lt;0.75,X203&gt;0.49),Datos!$B$67,IF(AND(J203=Datos!$B$69,X203&gt;0.74),Datos!$B$67,IF(AND(J203=Datos!$B$69,X203&lt;0.75,X203&gt;0.49),Datos!$B$68,J203))))))))),J203)))</f>
        <v>-</v>
      </c>
      <c r="Z203" s="223">
        <f>IF(ISERROR((IF(R203=Datos!$B$79,W203,0)+IF(R204=Datos!$B$79,W204,0)+IF(R205=Datos!$B$79,W205,0)+IF(R206=Datos!$B$79,W206,0)+IF(R207=Datos!$B$79,W207,0)+IF(R208=Datos!$B$79,W208,0))/(IF(R203=Datos!$B$79,1,0)+IF(R204=Datos!$B$79,1,0)+IF(R205=Datos!$B$79,1,0)+IF(R206=Datos!$B$79,1,0)+IF(R207=Datos!$B$79,1,0)+IF(R208=Datos!$B$79,1,0))),0,(IF(R203=Datos!$B$79,W203,0)+IF(R204=Datos!$B$79,W204,0)+IF(R205=Datos!$B$79,W205,0)+IF(R206=Datos!$B$79,W206,0)+IF(R207=Datos!$B$79,W207,0)+IF(R208=Datos!$B$79,W208,0))/(IF(R203=Datos!$B$79,1,0)+IF(R204=Datos!$B$79,1,0)+IF(R205=Datos!$B$79,1,0)+IF(R206=Datos!$B$79,1,0)+IF(R207=Datos!$B$79,1,0)+IF(R208=Datos!$B$79,1,0)))</f>
        <v>0</v>
      </c>
      <c r="AA203" s="211" t="str">
        <f>IF(K203="","-",(IF(Z203&gt;0,(IF(K203=Datos!$B$72,Datos!$B$72,IF(AND(K203=Datos!$B$73,Z203&gt;0.49),Datos!$B$72,IF(AND(K203=Datos!$B$74,Z203&gt;0.74),Datos!$B$72,IF(AND(K203=Datos!$B$74,Z203&lt;0.75,Z203&gt;0.49),Datos!$B$73,IF(AND(K203=Datos!$B$75,Z203&gt;0.74),Datos!$B$73,IF(AND(K203=Datos!$B$75,Z203&lt;0.75,Z203&gt;0.49),Datos!$B$74,IF(AND(K203=Datos!$B$76,Z203&gt;0.74),Datos!$B$74,IF(AND(K203=Datos!$B$76,Z203&lt;0.75,Z203&gt;0.49),Datos!$B$75,K203))))))))),K203)))</f>
        <v>-</v>
      </c>
      <c r="AB203" s="214" t="str">
        <f>IF(AND(Y203=Datos!$B$186,AA203=Datos!$B$193),Datos!$D$186,IF(AND(Y203=Datos!$B$186,AA203=Datos!$B$194),Datos!$E$186,IF(AND(Y203=Datos!$B$186,AA203=Datos!$B$195),Datos!$F$186,IF(AND(Y203=Datos!$B$186,AA203=Datos!$B$196),Datos!$G$186,IF(AND(Y203=Datos!$B$186,AA203=Datos!$B$197),Datos!$H$186,IF(AND(Y203=Datos!$B$187,AA203=Datos!$B$193),Datos!$D$187,IF(AND(Y203=Datos!$B$187,AA203=Datos!$B$194),Datos!$E$187,IF(AND(Y203=Datos!$B$187,AA203=Datos!$B$195),Datos!$F$187,IF(AND(Y203=Datos!$B$187,AA203=Datos!$B$196),Datos!$G$187,IF(AND(Y203=Datos!$B$187,AA203=Datos!$B$197),Datos!$H$187,IF(AND(Y203=Datos!$B$188,AA203=Datos!$B$193),Datos!$D$188,IF(AND(Y203=Datos!$B$188,AA203=Datos!$B$194),Datos!$E$188,IF(AND(Y203=Datos!$B$188,AA203=Datos!$B$195),Datos!$F$188,IF(AND(Y203=Datos!$B$188,AA203=Datos!$B$196),Datos!$G$188,IF(AND(Y203=Datos!$B$188,AA203=Datos!$B$197),Datos!$H$188,IF(AND(Y203=Datos!$B$189,AA203=Datos!$B$193),Datos!$D$189,IF(AND(Y203=Datos!$B$189,AA203=Datos!$B$194),Datos!$E$189,IF(AND(Y203=Datos!$B$189,AA203=Datos!$B$195),Datos!$F$189,IF(AND(Y203=Datos!$B$189,AA203=Datos!$B$196),Datos!$G$189,IF(AND(Y203=Datos!$B$189,AA203=Datos!$B$197),Datos!$H$189,IF(AND(Y203=Datos!$B$190,AA203=Datos!$B$193),Datos!$D$190,IF(AND(Y203=Datos!$B$190,AA203=Datos!$B$194),Datos!$E$190,IF(AND(Y203=Datos!$B$190,AA203=Datos!$B$195),Datos!$F$190,IF(AND(Y203=Datos!$B$190,AA203=Datos!$B$196),Datos!$G$190,IF(AND(Y203=Datos!$B$190,AA203=Datos!$B$197),Datos!$H$190,"-")))))))))))))))))))))))))</f>
        <v>-</v>
      </c>
      <c r="AC203" s="103"/>
    </row>
    <row r="204" spans="2:29" s="66" customFormat="1" ht="30" customHeight="1" x14ac:dyDescent="0.25">
      <c r="B204" s="164"/>
      <c r="C204" s="165"/>
      <c r="D204" s="212"/>
      <c r="E204" s="227"/>
      <c r="F204" s="165"/>
      <c r="G204" s="230"/>
      <c r="H204" s="99"/>
      <c r="I204" s="100"/>
      <c r="J204" s="218"/>
      <c r="K204" s="218"/>
      <c r="L204" s="215"/>
      <c r="M204" s="100"/>
      <c r="N204" s="99"/>
      <c r="O204" s="99"/>
      <c r="P204" s="99"/>
      <c r="Q204" s="99"/>
      <c r="R204" s="100"/>
      <c r="S204" s="99"/>
      <c r="T204" s="99"/>
      <c r="U204" s="99"/>
      <c r="V204" s="99"/>
      <c r="W204" s="96">
        <f>((IF(S204=Datos!$B$83,0,IF(S204=Datos!$B$84,5,IF(S204=Datos!$B$85,10,IF(S204=Datos!$B$86,15,IF(S204=Datos!$B$87,20,IF(S204=Datos!$B$88,25,0)))))))/100)+((IF(T204=Datos!$B$83,0,IF(T204=Datos!$B$84,5,IF(T204=Datos!$B$85,10,IF(T204=Datos!$B$86,15,IF(T204=Datos!$B$87,20,IF(T204=Datos!$B$88,25,0)))))))/100)+((IF(U204=Datos!$B$83,0,IF(U204=Datos!$B$84,5,IF(U204=Datos!$B$85,10,IF(U204=Datos!$B$86,15,IF(U204=Datos!$B$87,20,IF(U204=Datos!$B$88,25,0)))))))/100)+((IF(V204=Datos!$B$83,0,IF(V204=Datos!$B$84,5,IF(V204=Datos!$B$85,10,IF(V204=Datos!$B$86,15,IF(V204=Datos!$B$87,20,IF(V204=Datos!$B$88,25,0)))))))/100)</f>
        <v>0</v>
      </c>
      <c r="X204" s="221"/>
      <c r="Y204" s="212"/>
      <c r="Z204" s="224"/>
      <c r="AA204" s="212"/>
      <c r="AB204" s="215"/>
      <c r="AC204" s="104"/>
    </row>
    <row r="205" spans="2:29" s="66" customFormat="1" ht="30" customHeight="1" x14ac:dyDescent="0.25">
      <c r="B205" s="164"/>
      <c r="C205" s="165"/>
      <c r="D205" s="212"/>
      <c r="E205" s="227"/>
      <c r="F205" s="165"/>
      <c r="G205" s="230"/>
      <c r="H205" s="99"/>
      <c r="I205" s="100"/>
      <c r="J205" s="218"/>
      <c r="K205" s="218"/>
      <c r="L205" s="215"/>
      <c r="M205" s="100"/>
      <c r="N205" s="99"/>
      <c r="O205" s="99"/>
      <c r="P205" s="99"/>
      <c r="Q205" s="99"/>
      <c r="R205" s="100"/>
      <c r="S205" s="99"/>
      <c r="T205" s="99"/>
      <c r="U205" s="99"/>
      <c r="V205" s="99"/>
      <c r="W205" s="96">
        <f>((IF(S205=Datos!$B$83,0,IF(S205=Datos!$B$84,5,IF(S205=Datos!$B$85,10,IF(S205=Datos!$B$86,15,IF(S205=Datos!$B$87,20,IF(S205=Datos!$B$88,25,0)))))))/100)+((IF(T205=Datos!$B$83,0,IF(T205=Datos!$B$84,5,IF(T205=Datos!$B$85,10,IF(T205=Datos!$B$86,15,IF(T205=Datos!$B$87,20,IF(T205=Datos!$B$88,25,0)))))))/100)+((IF(U205=Datos!$B$83,0,IF(U205=Datos!$B$84,5,IF(U205=Datos!$B$85,10,IF(U205=Datos!$B$86,15,IF(U205=Datos!$B$87,20,IF(U205=Datos!$B$88,25,0)))))))/100)+((IF(V205=Datos!$B$83,0,IF(V205=Datos!$B$84,5,IF(V205=Datos!$B$85,10,IF(V205=Datos!$B$86,15,IF(V205=Datos!$B$87,20,IF(V205=Datos!$B$88,25,0)))))))/100)</f>
        <v>0</v>
      </c>
      <c r="X205" s="221"/>
      <c r="Y205" s="212"/>
      <c r="Z205" s="224"/>
      <c r="AA205" s="212"/>
      <c r="AB205" s="215"/>
      <c r="AC205" s="104"/>
    </row>
    <row r="206" spans="2:29" s="66" customFormat="1" ht="30" customHeight="1" x14ac:dyDescent="0.25">
      <c r="B206" s="164"/>
      <c r="C206" s="165"/>
      <c r="D206" s="212"/>
      <c r="E206" s="227"/>
      <c r="F206" s="165"/>
      <c r="G206" s="230"/>
      <c r="H206" s="99"/>
      <c r="I206" s="100"/>
      <c r="J206" s="218"/>
      <c r="K206" s="218"/>
      <c r="L206" s="215"/>
      <c r="M206" s="100"/>
      <c r="N206" s="99"/>
      <c r="O206" s="99"/>
      <c r="P206" s="99"/>
      <c r="Q206" s="99"/>
      <c r="R206" s="100"/>
      <c r="S206" s="99"/>
      <c r="T206" s="99"/>
      <c r="U206" s="99"/>
      <c r="V206" s="99"/>
      <c r="W206" s="96">
        <f>((IF(S206=Datos!$B$83,0,IF(S206=Datos!$B$84,5,IF(S206=Datos!$B$85,10,IF(S206=Datos!$B$86,15,IF(S206=Datos!$B$87,20,IF(S206=Datos!$B$88,25,0)))))))/100)+((IF(T206=Datos!$B$83,0,IF(T206=Datos!$B$84,5,IF(T206=Datos!$B$85,10,IF(T206=Datos!$B$86,15,IF(T206=Datos!$B$87,20,IF(T206=Datos!$B$88,25,0)))))))/100)+((IF(U206=Datos!$B$83,0,IF(U206=Datos!$B$84,5,IF(U206=Datos!$B$85,10,IF(U206=Datos!$B$86,15,IF(U206=Datos!$B$87,20,IF(U206=Datos!$B$88,25,0)))))))/100)+((IF(V206=Datos!$B$83,0,IF(V206=Datos!$B$84,5,IF(V206=Datos!$B$85,10,IF(V206=Datos!$B$86,15,IF(V206=Datos!$B$87,20,IF(V206=Datos!$B$88,25,0)))))))/100)</f>
        <v>0</v>
      </c>
      <c r="X206" s="221"/>
      <c r="Y206" s="212"/>
      <c r="Z206" s="224"/>
      <c r="AA206" s="212"/>
      <c r="AB206" s="215"/>
      <c r="AC206" s="104"/>
    </row>
    <row r="207" spans="2:29" s="66" customFormat="1" ht="30" customHeight="1" x14ac:dyDescent="0.25">
      <c r="B207" s="164"/>
      <c r="C207" s="165"/>
      <c r="D207" s="212"/>
      <c r="E207" s="227"/>
      <c r="F207" s="165"/>
      <c r="G207" s="230"/>
      <c r="H207" s="99"/>
      <c r="I207" s="100"/>
      <c r="J207" s="218"/>
      <c r="K207" s="218"/>
      <c r="L207" s="215"/>
      <c r="M207" s="100"/>
      <c r="N207" s="99"/>
      <c r="O207" s="99"/>
      <c r="P207" s="99"/>
      <c r="Q207" s="99"/>
      <c r="R207" s="100"/>
      <c r="S207" s="99"/>
      <c r="T207" s="99"/>
      <c r="U207" s="99"/>
      <c r="V207" s="99"/>
      <c r="W207" s="96">
        <f>((IF(S207=Datos!$B$83,0,IF(S207=Datos!$B$84,5,IF(S207=Datos!$B$85,10,IF(S207=Datos!$B$86,15,IF(S207=Datos!$B$87,20,IF(S207=Datos!$B$88,25,0)))))))/100)+((IF(T207=Datos!$B$83,0,IF(T207=Datos!$B$84,5,IF(T207=Datos!$B$85,10,IF(T207=Datos!$B$86,15,IF(T207=Datos!$B$87,20,IF(T207=Datos!$B$88,25,0)))))))/100)+((IF(U207=Datos!$B$83,0,IF(U207=Datos!$B$84,5,IF(U207=Datos!$B$85,10,IF(U207=Datos!$B$86,15,IF(U207=Datos!$B$87,20,IF(U207=Datos!$B$88,25,0)))))))/100)+((IF(V207=Datos!$B$83,0,IF(V207=Datos!$B$84,5,IF(V207=Datos!$B$85,10,IF(V207=Datos!$B$86,15,IF(V207=Datos!$B$87,20,IF(V207=Datos!$B$88,25,0)))))))/100)</f>
        <v>0</v>
      </c>
      <c r="X207" s="221"/>
      <c r="Y207" s="212"/>
      <c r="Z207" s="224"/>
      <c r="AA207" s="212"/>
      <c r="AB207" s="215"/>
      <c r="AC207" s="104"/>
    </row>
    <row r="208" spans="2:29" s="66" customFormat="1" ht="30" customHeight="1" thickBot="1" x14ac:dyDescent="0.3">
      <c r="B208" s="166"/>
      <c r="C208" s="167"/>
      <c r="D208" s="213"/>
      <c r="E208" s="228"/>
      <c r="F208" s="167"/>
      <c r="G208" s="231"/>
      <c r="H208" s="101"/>
      <c r="I208" s="102"/>
      <c r="J208" s="219"/>
      <c r="K208" s="219"/>
      <c r="L208" s="216"/>
      <c r="M208" s="102"/>
      <c r="N208" s="101"/>
      <c r="O208" s="101"/>
      <c r="P208" s="101"/>
      <c r="Q208" s="101"/>
      <c r="R208" s="102"/>
      <c r="S208" s="101"/>
      <c r="T208" s="101"/>
      <c r="U208" s="101"/>
      <c r="V208" s="101"/>
      <c r="W208" s="97">
        <f>((IF(S208=Datos!$B$83,0,IF(S208=Datos!$B$84,5,IF(S208=Datos!$B$85,10,IF(S208=Datos!$B$86,15,IF(S208=Datos!$B$87,20,IF(S208=Datos!$B$88,25,0)))))))/100)+((IF(T208=Datos!$B$83,0,IF(T208=Datos!$B$84,5,IF(T208=Datos!$B$85,10,IF(T208=Datos!$B$86,15,IF(T208=Datos!$B$87,20,IF(T208=Datos!$B$88,25,0)))))))/100)+((IF(U208=Datos!$B$83,0,IF(U208=Datos!$B$84,5,IF(U208=Datos!$B$85,10,IF(U208=Datos!$B$86,15,IF(U208=Datos!$B$87,20,IF(U208=Datos!$B$88,25,0)))))))/100)+((IF(V208=Datos!$B$83,0,IF(V208=Datos!$B$84,5,IF(V208=Datos!$B$85,10,IF(V208=Datos!$B$86,15,IF(V208=Datos!$B$87,20,IF(V208=Datos!$B$88,25,0)))))))/100)</f>
        <v>0</v>
      </c>
      <c r="X208" s="222"/>
      <c r="Y208" s="213"/>
      <c r="Z208" s="225"/>
      <c r="AA208" s="213"/>
      <c r="AB208" s="216"/>
      <c r="AC208" s="105"/>
    </row>
    <row r="209" spans="2:29" s="66" customFormat="1" ht="30" customHeight="1" x14ac:dyDescent="0.25">
      <c r="B209" s="162"/>
      <c r="C209" s="163"/>
      <c r="D209" s="211" t="str">
        <f>IF(B209="","-",VLOOKUP(B209,Datos!$B$3:$C$25,2,FALSE))</f>
        <v>-</v>
      </c>
      <c r="E209" s="226"/>
      <c r="F209" s="163"/>
      <c r="G209" s="229"/>
      <c r="H209" s="81"/>
      <c r="I209" s="79"/>
      <c r="J209" s="217"/>
      <c r="K209" s="217"/>
      <c r="L209" s="214" t="str">
        <f>IF(AND(J209=Datos!$B$186,K209=Datos!$B$193),Datos!$D$186,IF(AND(J209=Datos!$B$186,K209=Datos!$B$194),Datos!$E$186,IF(AND(J209=Datos!$B$186,K209=Datos!$B$195),Datos!$F$186,IF(AND(J209=Datos!$B$186,K209=Datos!$B$196),Datos!$G$186,IF(AND(J209=Datos!$B$186,K209=Datos!$B$197),Datos!$H$186,IF(AND(J209=Datos!$B$187,K209=Datos!$B$193),Datos!$D$187,IF(AND(J209=Datos!$B$187,K209=Datos!$B$194),Datos!$E$187,IF(AND(J209=Datos!$B$187,K209=Datos!$B$195),Datos!$F$187,IF(AND(J209=Datos!$B$187,K209=Datos!$B$196),Datos!$G$187,IF(AND(J209=Datos!$B$187,K209=Datos!$B$197),Datos!$H$187,IF(AND(J209=Datos!$B$188,K209=Datos!$B$193),Datos!$D$188,IF(AND(J209=Datos!$B$188,K209=Datos!$B$194),Datos!$E$188,IF(AND(J209=Datos!$B$188,K209=Datos!$B$195),Datos!$F$188,IF(AND(J209=Datos!$B$188,K209=Datos!$B$196),Datos!$G$188,IF(AND(J209=Datos!$B$188,K209=Datos!$B$197),Datos!$H$188,IF(AND(J209=Datos!$B$189,K209=Datos!$B$193),Datos!$D$189,IF(AND(J209=Datos!$B$189,K209=Datos!$B$194),Datos!$E$189,IF(AND(J209=Datos!$B$189,K209=Datos!$B$195),Datos!$F$189,IF(AND(J209=Datos!$B$189,K209=Datos!$B$196),Datos!$G$189,IF(AND(J209=Datos!$B$189,K209=Datos!$B$197),Datos!$H$189,IF(AND(J209=Datos!$B$190,K209=Datos!$B$193),Datos!$D$190,IF(AND(J209=Datos!$B$190,K209=Datos!$B$194),Datos!$E$190,IF(AND(J209=Datos!$B$190,K209=Datos!$B$195),Datos!$F$190,IF(AND(J209=Datos!$B$190,K209=Datos!$B$196),Datos!$G$190,IF(AND(J209=Datos!$B$190,K209=Datos!$B$197),Datos!$H$190,"-")))))))))))))))))))))))))</f>
        <v>-</v>
      </c>
      <c r="M209" s="79"/>
      <c r="N209" s="81"/>
      <c r="O209" s="81"/>
      <c r="P209" s="81"/>
      <c r="Q209" s="81"/>
      <c r="R209" s="79"/>
      <c r="S209" s="81"/>
      <c r="T209" s="81"/>
      <c r="U209" s="81"/>
      <c r="V209" s="81"/>
      <c r="W209" s="80">
        <f>((IF(S209=Datos!$B$83,0,IF(S209=Datos!$B$84,5,IF(S209=Datos!$B$85,10,IF(S209=Datos!$B$86,15,IF(S209=Datos!$B$87,20,IF(S209=Datos!$B$88,25,0)))))))/100)+((IF(T209=Datos!$B$83,0,IF(T209=Datos!$B$84,5,IF(T209=Datos!$B$85,10,IF(T209=Datos!$B$86,15,IF(T209=Datos!$B$87,20,IF(T209=Datos!$B$88,25,0)))))))/100)+((IF(U209=Datos!$B$83,0,IF(U209=Datos!$B$84,5,IF(U209=Datos!$B$85,10,IF(U209=Datos!$B$86,15,IF(U209=Datos!$B$87,20,IF(U209=Datos!$B$88,25,0)))))))/100)+((IF(V209=Datos!$B$83,0,IF(V209=Datos!$B$84,5,IF(V209=Datos!$B$85,10,IF(V209=Datos!$B$86,15,IF(V209=Datos!$B$87,20,IF(V209=Datos!$B$88,25,0)))))))/100)</f>
        <v>0</v>
      </c>
      <c r="X209" s="220">
        <f>IF(ISERROR((IF(R209=Datos!$B$80,W209,0)+IF(R210=Datos!$B$80,W210,0)+IF(R211=Datos!$B$80,W211,0)+IF(R212=Datos!$B$80,W212,0)+IF(R213=Datos!$B$80,W213,0)+IF(R214=Datos!$B$80,W214,0))/(IF(R209=Datos!$B$80,1,0)+IF(R210=Datos!$B$80,1,0)+IF(R211=Datos!$B$80,1,0)+IF(R212=Datos!$B$80,1,0)+IF(R213=Datos!$B$80,1,0)+IF(R214=Datos!$B$80,1,0))),0,(IF(R209=Datos!$B$80,W209,0)+IF(R210=Datos!$B$80,W210,0)+IF(R211=Datos!$B$80,W211,0)+IF(R212=Datos!$B$80,W212,0)+IF(R213=Datos!$B$80,W213,0)+IF(R214=Datos!$B$80,W214,0))/(IF(R209=Datos!$B$80,1,0)+IF(R210=Datos!$B$80,1,0)+IF(R211=Datos!$B$80,1,0)+IF(R212=Datos!$B$80,1,0)+IF(R213=Datos!$B$80,1,0)+IF(R214=Datos!$B$80,1,0)))</f>
        <v>0</v>
      </c>
      <c r="Y209" s="211" t="str">
        <f>IF(J209="","-",(IF(X209&gt;0,(IF(J209=Datos!$B$65,Datos!$B$65,IF(AND(J209=Datos!$B$66,X209&gt;0.49),Datos!$B$65,IF(AND(J209=Datos!$B$67,X209&gt;0.74),Datos!$B$65,IF(AND(J209=Datos!$B$67,X209&lt;0.75,X209&gt;0.49),Datos!$B$66,IF(AND(J209=Datos!$B$68,X209&gt;0.74),Datos!$B$66,IF(AND(J209=Datos!$B$68,X209&lt;0.75,X209&gt;0.49),Datos!$B$67,IF(AND(J209=Datos!$B$69,X209&gt;0.74),Datos!$B$67,IF(AND(J209=Datos!$B$69,X209&lt;0.75,X209&gt;0.49),Datos!$B$68,J209))))))))),J209)))</f>
        <v>-</v>
      </c>
      <c r="Z209" s="223">
        <f>IF(ISERROR((IF(R209=Datos!$B$79,W209,0)+IF(R210=Datos!$B$79,W210,0)+IF(R211=Datos!$B$79,W211,0)+IF(R212=Datos!$B$79,W212,0)+IF(R213=Datos!$B$79,W213,0)+IF(R214=Datos!$B$79,W214,0))/(IF(R209=Datos!$B$79,1,0)+IF(R210=Datos!$B$79,1,0)+IF(R211=Datos!$B$79,1,0)+IF(R212=Datos!$B$79,1,0)+IF(R213=Datos!$B$79,1,0)+IF(R214=Datos!$B$79,1,0))),0,(IF(R209=Datos!$B$79,W209,0)+IF(R210=Datos!$B$79,W210,0)+IF(R211=Datos!$B$79,W211,0)+IF(R212=Datos!$B$79,W212,0)+IF(R213=Datos!$B$79,W213,0)+IF(R214=Datos!$B$79,W214,0))/(IF(R209=Datos!$B$79,1,0)+IF(R210=Datos!$B$79,1,0)+IF(R211=Datos!$B$79,1,0)+IF(R212=Datos!$B$79,1,0)+IF(R213=Datos!$B$79,1,0)+IF(R214=Datos!$B$79,1,0)))</f>
        <v>0</v>
      </c>
      <c r="AA209" s="211" t="str">
        <f>IF(K209="","-",(IF(Z209&gt;0,(IF(K209=Datos!$B$72,Datos!$B$72,IF(AND(K209=Datos!$B$73,Z209&gt;0.49),Datos!$B$72,IF(AND(K209=Datos!$B$74,Z209&gt;0.74),Datos!$B$72,IF(AND(K209=Datos!$B$74,Z209&lt;0.75,Z209&gt;0.49),Datos!$B$73,IF(AND(K209=Datos!$B$75,Z209&gt;0.74),Datos!$B$73,IF(AND(K209=Datos!$B$75,Z209&lt;0.75,Z209&gt;0.49),Datos!$B$74,IF(AND(K209=Datos!$B$76,Z209&gt;0.74),Datos!$B$74,IF(AND(K209=Datos!$B$76,Z209&lt;0.75,Z209&gt;0.49),Datos!$B$75,K209))))))))),K209)))</f>
        <v>-</v>
      </c>
      <c r="AB209" s="214" t="str">
        <f>IF(AND(Y209=Datos!$B$186,AA209=Datos!$B$193),Datos!$D$186,IF(AND(Y209=Datos!$B$186,AA209=Datos!$B$194),Datos!$E$186,IF(AND(Y209=Datos!$B$186,AA209=Datos!$B$195),Datos!$F$186,IF(AND(Y209=Datos!$B$186,AA209=Datos!$B$196),Datos!$G$186,IF(AND(Y209=Datos!$B$186,AA209=Datos!$B$197),Datos!$H$186,IF(AND(Y209=Datos!$B$187,AA209=Datos!$B$193),Datos!$D$187,IF(AND(Y209=Datos!$B$187,AA209=Datos!$B$194),Datos!$E$187,IF(AND(Y209=Datos!$B$187,AA209=Datos!$B$195),Datos!$F$187,IF(AND(Y209=Datos!$B$187,AA209=Datos!$B$196),Datos!$G$187,IF(AND(Y209=Datos!$B$187,AA209=Datos!$B$197),Datos!$H$187,IF(AND(Y209=Datos!$B$188,AA209=Datos!$B$193),Datos!$D$188,IF(AND(Y209=Datos!$B$188,AA209=Datos!$B$194),Datos!$E$188,IF(AND(Y209=Datos!$B$188,AA209=Datos!$B$195),Datos!$F$188,IF(AND(Y209=Datos!$B$188,AA209=Datos!$B$196),Datos!$G$188,IF(AND(Y209=Datos!$B$188,AA209=Datos!$B$197),Datos!$H$188,IF(AND(Y209=Datos!$B$189,AA209=Datos!$B$193),Datos!$D$189,IF(AND(Y209=Datos!$B$189,AA209=Datos!$B$194),Datos!$E$189,IF(AND(Y209=Datos!$B$189,AA209=Datos!$B$195),Datos!$F$189,IF(AND(Y209=Datos!$B$189,AA209=Datos!$B$196),Datos!$G$189,IF(AND(Y209=Datos!$B$189,AA209=Datos!$B$197),Datos!$H$189,IF(AND(Y209=Datos!$B$190,AA209=Datos!$B$193),Datos!$D$190,IF(AND(Y209=Datos!$B$190,AA209=Datos!$B$194),Datos!$E$190,IF(AND(Y209=Datos!$B$190,AA209=Datos!$B$195),Datos!$F$190,IF(AND(Y209=Datos!$B$190,AA209=Datos!$B$196),Datos!$G$190,IF(AND(Y209=Datos!$B$190,AA209=Datos!$B$197),Datos!$H$190,"-")))))))))))))))))))))))))</f>
        <v>-</v>
      </c>
      <c r="AC209" s="103"/>
    </row>
    <row r="210" spans="2:29" s="66" customFormat="1" ht="30" customHeight="1" x14ac:dyDescent="0.25">
      <c r="B210" s="164"/>
      <c r="C210" s="165"/>
      <c r="D210" s="212"/>
      <c r="E210" s="227"/>
      <c r="F210" s="165"/>
      <c r="G210" s="230"/>
      <c r="H210" s="99"/>
      <c r="I210" s="100"/>
      <c r="J210" s="218"/>
      <c r="K210" s="218"/>
      <c r="L210" s="215"/>
      <c r="M210" s="100"/>
      <c r="N210" s="99"/>
      <c r="O210" s="99"/>
      <c r="P210" s="99"/>
      <c r="Q210" s="99"/>
      <c r="R210" s="100"/>
      <c r="S210" s="99"/>
      <c r="T210" s="99"/>
      <c r="U210" s="99"/>
      <c r="V210" s="99"/>
      <c r="W210" s="96">
        <f>((IF(S210=Datos!$B$83,0,IF(S210=Datos!$B$84,5,IF(S210=Datos!$B$85,10,IF(S210=Datos!$B$86,15,IF(S210=Datos!$B$87,20,IF(S210=Datos!$B$88,25,0)))))))/100)+((IF(T210=Datos!$B$83,0,IF(T210=Datos!$B$84,5,IF(T210=Datos!$B$85,10,IF(T210=Datos!$B$86,15,IF(T210=Datos!$B$87,20,IF(T210=Datos!$B$88,25,0)))))))/100)+((IF(U210=Datos!$B$83,0,IF(U210=Datos!$B$84,5,IF(U210=Datos!$B$85,10,IF(U210=Datos!$B$86,15,IF(U210=Datos!$B$87,20,IF(U210=Datos!$B$88,25,0)))))))/100)+((IF(V210=Datos!$B$83,0,IF(V210=Datos!$B$84,5,IF(V210=Datos!$B$85,10,IF(V210=Datos!$B$86,15,IF(V210=Datos!$B$87,20,IF(V210=Datos!$B$88,25,0)))))))/100)</f>
        <v>0</v>
      </c>
      <c r="X210" s="221"/>
      <c r="Y210" s="212"/>
      <c r="Z210" s="224"/>
      <c r="AA210" s="212"/>
      <c r="AB210" s="215"/>
      <c r="AC210" s="104"/>
    </row>
    <row r="211" spans="2:29" s="66" customFormat="1" ht="30" customHeight="1" x14ac:dyDescent="0.25">
      <c r="B211" s="164"/>
      <c r="C211" s="165"/>
      <c r="D211" s="212"/>
      <c r="E211" s="227"/>
      <c r="F211" s="165"/>
      <c r="G211" s="230"/>
      <c r="H211" s="99"/>
      <c r="I211" s="100"/>
      <c r="J211" s="218"/>
      <c r="K211" s="218"/>
      <c r="L211" s="215"/>
      <c r="M211" s="100"/>
      <c r="N211" s="99"/>
      <c r="O211" s="99"/>
      <c r="P211" s="99"/>
      <c r="Q211" s="99"/>
      <c r="R211" s="100"/>
      <c r="S211" s="99"/>
      <c r="T211" s="99"/>
      <c r="U211" s="99"/>
      <c r="V211" s="99"/>
      <c r="W211" s="96">
        <f>((IF(S211=Datos!$B$83,0,IF(S211=Datos!$B$84,5,IF(S211=Datos!$B$85,10,IF(S211=Datos!$B$86,15,IF(S211=Datos!$B$87,20,IF(S211=Datos!$B$88,25,0)))))))/100)+((IF(T211=Datos!$B$83,0,IF(T211=Datos!$B$84,5,IF(T211=Datos!$B$85,10,IF(T211=Datos!$B$86,15,IF(T211=Datos!$B$87,20,IF(T211=Datos!$B$88,25,0)))))))/100)+((IF(U211=Datos!$B$83,0,IF(U211=Datos!$B$84,5,IF(U211=Datos!$B$85,10,IF(U211=Datos!$B$86,15,IF(U211=Datos!$B$87,20,IF(U211=Datos!$B$88,25,0)))))))/100)+((IF(V211=Datos!$B$83,0,IF(V211=Datos!$B$84,5,IF(V211=Datos!$B$85,10,IF(V211=Datos!$B$86,15,IF(V211=Datos!$B$87,20,IF(V211=Datos!$B$88,25,0)))))))/100)</f>
        <v>0</v>
      </c>
      <c r="X211" s="221"/>
      <c r="Y211" s="212"/>
      <c r="Z211" s="224"/>
      <c r="AA211" s="212"/>
      <c r="AB211" s="215"/>
      <c r="AC211" s="104"/>
    </row>
    <row r="212" spans="2:29" s="66" customFormat="1" ht="30" customHeight="1" x14ac:dyDescent="0.25">
      <c r="B212" s="164"/>
      <c r="C212" s="165"/>
      <c r="D212" s="212"/>
      <c r="E212" s="227"/>
      <c r="F212" s="165"/>
      <c r="G212" s="230"/>
      <c r="H212" s="99"/>
      <c r="I212" s="100"/>
      <c r="J212" s="218"/>
      <c r="K212" s="218"/>
      <c r="L212" s="215"/>
      <c r="M212" s="100"/>
      <c r="N212" s="99"/>
      <c r="O212" s="99"/>
      <c r="P212" s="99"/>
      <c r="Q212" s="99"/>
      <c r="R212" s="100"/>
      <c r="S212" s="99"/>
      <c r="T212" s="99"/>
      <c r="U212" s="99"/>
      <c r="V212" s="99"/>
      <c r="W212" s="96">
        <f>((IF(S212=Datos!$B$83,0,IF(S212=Datos!$B$84,5,IF(S212=Datos!$B$85,10,IF(S212=Datos!$B$86,15,IF(S212=Datos!$B$87,20,IF(S212=Datos!$B$88,25,0)))))))/100)+((IF(T212=Datos!$B$83,0,IF(T212=Datos!$B$84,5,IF(T212=Datos!$B$85,10,IF(T212=Datos!$B$86,15,IF(T212=Datos!$B$87,20,IF(T212=Datos!$B$88,25,0)))))))/100)+((IF(U212=Datos!$B$83,0,IF(U212=Datos!$B$84,5,IF(U212=Datos!$B$85,10,IF(U212=Datos!$B$86,15,IF(U212=Datos!$B$87,20,IF(U212=Datos!$B$88,25,0)))))))/100)+((IF(V212=Datos!$B$83,0,IF(V212=Datos!$B$84,5,IF(V212=Datos!$B$85,10,IF(V212=Datos!$B$86,15,IF(V212=Datos!$B$87,20,IF(V212=Datos!$B$88,25,0)))))))/100)</f>
        <v>0</v>
      </c>
      <c r="X212" s="221"/>
      <c r="Y212" s="212"/>
      <c r="Z212" s="224"/>
      <c r="AA212" s="212"/>
      <c r="AB212" s="215"/>
      <c r="AC212" s="104"/>
    </row>
    <row r="213" spans="2:29" s="66" customFormat="1" ht="30" customHeight="1" x14ac:dyDescent="0.25">
      <c r="B213" s="164"/>
      <c r="C213" s="165"/>
      <c r="D213" s="212"/>
      <c r="E213" s="227"/>
      <c r="F213" s="165"/>
      <c r="G213" s="230"/>
      <c r="H213" s="99"/>
      <c r="I213" s="100"/>
      <c r="J213" s="218"/>
      <c r="K213" s="218"/>
      <c r="L213" s="215"/>
      <c r="M213" s="100"/>
      <c r="N213" s="99"/>
      <c r="O213" s="99"/>
      <c r="P213" s="99"/>
      <c r="Q213" s="99"/>
      <c r="R213" s="100"/>
      <c r="S213" s="99"/>
      <c r="T213" s="99"/>
      <c r="U213" s="99"/>
      <c r="V213" s="99"/>
      <c r="W213" s="96">
        <f>((IF(S213=Datos!$B$83,0,IF(S213=Datos!$B$84,5,IF(S213=Datos!$B$85,10,IF(S213=Datos!$B$86,15,IF(S213=Datos!$B$87,20,IF(S213=Datos!$B$88,25,0)))))))/100)+((IF(T213=Datos!$B$83,0,IF(T213=Datos!$B$84,5,IF(T213=Datos!$B$85,10,IF(T213=Datos!$B$86,15,IF(T213=Datos!$B$87,20,IF(T213=Datos!$B$88,25,0)))))))/100)+((IF(U213=Datos!$B$83,0,IF(U213=Datos!$B$84,5,IF(U213=Datos!$B$85,10,IF(U213=Datos!$B$86,15,IF(U213=Datos!$B$87,20,IF(U213=Datos!$B$88,25,0)))))))/100)+((IF(V213=Datos!$B$83,0,IF(V213=Datos!$B$84,5,IF(V213=Datos!$B$85,10,IF(V213=Datos!$B$86,15,IF(V213=Datos!$B$87,20,IF(V213=Datos!$B$88,25,0)))))))/100)</f>
        <v>0</v>
      </c>
      <c r="X213" s="221"/>
      <c r="Y213" s="212"/>
      <c r="Z213" s="224"/>
      <c r="AA213" s="212"/>
      <c r="AB213" s="215"/>
      <c r="AC213" s="104"/>
    </row>
    <row r="214" spans="2:29" s="66" customFormat="1" ht="30" customHeight="1" thickBot="1" x14ac:dyDescent="0.3">
      <c r="B214" s="166"/>
      <c r="C214" s="167"/>
      <c r="D214" s="213"/>
      <c r="E214" s="228"/>
      <c r="F214" s="167"/>
      <c r="G214" s="231"/>
      <c r="H214" s="101"/>
      <c r="I214" s="102"/>
      <c r="J214" s="219"/>
      <c r="K214" s="219"/>
      <c r="L214" s="216"/>
      <c r="M214" s="102"/>
      <c r="N214" s="101"/>
      <c r="O214" s="101"/>
      <c r="P214" s="101"/>
      <c r="Q214" s="101"/>
      <c r="R214" s="102"/>
      <c r="S214" s="101"/>
      <c r="T214" s="101"/>
      <c r="U214" s="101"/>
      <c r="V214" s="101"/>
      <c r="W214" s="97">
        <f>((IF(S214=Datos!$B$83,0,IF(S214=Datos!$B$84,5,IF(S214=Datos!$B$85,10,IF(S214=Datos!$B$86,15,IF(S214=Datos!$B$87,20,IF(S214=Datos!$B$88,25,0)))))))/100)+((IF(T214=Datos!$B$83,0,IF(T214=Datos!$B$84,5,IF(T214=Datos!$B$85,10,IF(T214=Datos!$B$86,15,IF(T214=Datos!$B$87,20,IF(T214=Datos!$B$88,25,0)))))))/100)+((IF(U214=Datos!$B$83,0,IF(U214=Datos!$B$84,5,IF(U214=Datos!$B$85,10,IF(U214=Datos!$B$86,15,IF(U214=Datos!$B$87,20,IF(U214=Datos!$B$88,25,0)))))))/100)+((IF(V214=Datos!$B$83,0,IF(V214=Datos!$B$84,5,IF(V214=Datos!$B$85,10,IF(V214=Datos!$B$86,15,IF(V214=Datos!$B$87,20,IF(V214=Datos!$B$88,25,0)))))))/100)</f>
        <v>0</v>
      </c>
      <c r="X214" s="222"/>
      <c r="Y214" s="213"/>
      <c r="Z214" s="225"/>
      <c r="AA214" s="213"/>
      <c r="AB214" s="216"/>
      <c r="AC214" s="105"/>
    </row>
    <row r="215" spans="2:29" s="66" customFormat="1" ht="30" customHeight="1" x14ac:dyDescent="0.25">
      <c r="B215" s="162"/>
      <c r="C215" s="163"/>
      <c r="D215" s="211" t="str">
        <f>IF(B215="","-",VLOOKUP(B215,Datos!$B$3:$C$25,2,FALSE))</f>
        <v>-</v>
      </c>
      <c r="E215" s="226"/>
      <c r="F215" s="163"/>
      <c r="G215" s="229"/>
      <c r="H215" s="81"/>
      <c r="I215" s="79"/>
      <c r="J215" s="217"/>
      <c r="K215" s="217"/>
      <c r="L215" s="214" t="str">
        <f>IF(AND(J215=Datos!$B$186,K215=Datos!$B$193),Datos!$D$186,IF(AND(J215=Datos!$B$186,K215=Datos!$B$194),Datos!$E$186,IF(AND(J215=Datos!$B$186,K215=Datos!$B$195),Datos!$F$186,IF(AND(J215=Datos!$B$186,K215=Datos!$B$196),Datos!$G$186,IF(AND(J215=Datos!$B$186,K215=Datos!$B$197),Datos!$H$186,IF(AND(J215=Datos!$B$187,K215=Datos!$B$193),Datos!$D$187,IF(AND(J215=Datos!$B$187,K215=Datos!$B$194),Datos!$E$187,IF(AND(J215=Datos!$B$187,K215=Datos!$B$195),Datos!$F$187,IF(AND(J215=Datos!$B$187,K215=Datos!$B$196),Datos!$G$187,IF(AND(J215=Datos!$B$187,K215=Datos!$B$197),Datos!$H$187,IF(AND(J215=Datos!$B$188,K215=Datos!$B$193),Datos!$D$188,IF(AND(J215=Datos!$B$188,K215=Datos!$B$194),Datos!$E$188,IF(AND(J215=Datos!$B$188,K215=Datos!$B$195),Datos!$F$188,IF(AND(J215=Datos!$B$188,K215=Datos!$B$196),Datos!$G$188,IF(AND(J215=Datos!$B$188,K215=Datos!$B$197),Datos!$H$188,IF(AND(J215=Datos!$B$189,K215=Datos!$B$193),Datos!$D$189,IF(AND(J215=Datos!$B$189,K215=Datos!$B$194),Datos!$E$189,IF(AND(J215=Datos!$B$189,K215=Datos!$B$195),Datos!$F$189,IF(AND(J215=Datos!$B$189,K215=Datos!$B$196),Datos!$G$189,IF(AND(J215=Datos!$B$189,K215=Datos!$B$197),Datos!$H$189,IF(AND(J215=Datos!$B$190,K215=Datos!$B$193),Datos!$D$190,IF(AND(J215=Datos!$B$190,K215=Datos!$B$194),Datos!$E$190,IF(AND(J215=Datos!$B$190,K215=Datos!$B$195),Datos!$F$190,IF(AND(J215=Datos!$B$190,K215=Datos!$B$196),Datos!$G$190,IF(AND(J215=Datos!$B$190,K215=Datos!$B$197),Datos!$H$190,"-")))))))))))))))))))))))))</f>
        <v>-</v>
      </c>
      <c r="M215" s="79"/>
      <c r="N215" s="81"/>
      <c r="O215" s="81"/>
      <c r="P215" s="81"/>
      <c r="Q215" s="81"/>
      <c r="R215" s="79"/>
      <c r="S215" s="81"/>
      <c r="T215" s="81"/>
      <c r="U215" s="81"/>
      <c r="V215" s="81"/>
      <c r="W215" s="80">
        <f>((IF(S215=Datos!$B$83,0,IF(S215=Datos!$B$84,5,IF(S215=Datos!$B$85,10,IF(S215=Datos!$B$86,15,IF(S215=Datos!$B$87,20,IF(S215=Datos!$B$88,25,0)))))))/100)+((IF(T215=Datos!$B$83,0,IF(T215=Datos!$B$84,5,IF(T215=Datos!$B$85,10,IF(T215=Datos!$B$86,15,IF(T215=Datos!$B$87,20,IF(T215=Datos!$B$88,25,0)))))))/100)+((IF(U215=Datos!$B$83,0,IF(U215=Datos!$B$84,5,IF(U215=Datos!$B$85,10,IF(U215=Datos!$B$86,15,IF(U215=Datos!$B$87,20,IF(U215=Datos!$B$88,25,0)))))))/100)+((IF(V215=Datos!$B$83,0,IF(V215=Datos!$B$84,5,IF(V215=Datos!$B$85,10,IF(V215=Datos!$B$86,15,IF(V215=Datos!$B$87,20,IF(V215=Datos!$B$88,25,0)))))))/100)</f>
        <v>0</v>
      </c>
      <c r="X215" s="220">
        <f>IF(ISERROR((IF(R215=Datos!$B$80,W215,0)+IF(R216=Datos!$B$80,W216,0)+IF(R217=Datos!$B$80,W217,0)+IF(R218=Datos!$B$80,W218,0)+IF(R219=Datos!$B$80,W219,0)+IF(R220=Datos!$B$80,W220,0))/(IF(R215=Datos!$B$80,1,0)+IF(R216=Datos!$B$80,1,0)+IF(R217=Datos!$B$80,1,0)+IF(R218=Datos!$B$80,1,0)+IF(R219=Datos!$B$80,1,0)+IF(R220=Datos!$B$80,1,0))),0,(IF(R215=Datos!$B$80,W215,0)+IF(R216=Datos!$B$80,W216,0)+IF(R217=Datos!$B$80,W217,0)+IF(R218=Datos!$B$80,W218,0)+IF(R219=Datos!$B$80,W219,0)+IF(R220=Datos!$B$80,W220,0))/(IF(R215=Datos!$B$80,1,0)+IF(R216=Datos!$B$80,1,0)+IF(R217=Datos!$B$80,1,0)+IF(R218=Datos!$B$80,1,0)+IF(R219=Datos!$B$80,1,0)+IF(R220=Datos!$B$80,1,0)))</f>
        <v>0</v>
      </c>
      <c r="Y215" s="211" t="str">
        <f>IF(J215="","-",(IF(X215&gt;0,(IF(J215=Datos!$B$65,Datos!$B$65,IF(AND(J215=Datos!$B$66,X215&gt;0.49),Datos!$B$65,IF(AND(J215=Datos!$B$67,X215&gt;0.74),Datos!$B$65,IF(AND(J215=Datos!$B$67,X215&lt;0.75,X215&gt;0.49),Datos!$B$66,IF(AND(J215=Datos!$B$68,X215&gt;0.74),Datos!$B$66,IF(AND(J215=Datos!$B$68,X215&lt;0.75,X215&gt;0.49),Datos!$B$67,IF(AND(J215=Datos!$B$69,X215&gt;0.74),Datos!$B$67,IF(AND(J215=Datos!$B$69,X215&lt;0.75,X215&gt;0.49),Datos!$B$68,J215))))))))),J215)))</f>
        <v>-</v>
      </c>
      <c r="Z215" s="223">
        <f>IF(ISERROR((IF(R215=Datos!$B$79,W215,0)+IF(R216=Datos!$B$79,W216,0)+IF(R217=Datos!$B$79,W217,0)+IF(R218=Datos!$B$79,W218,0)+IF(R219=Datos!$B$79,W219,0)+IF(R220=Datos!$B$79,W220,0))/(IF(R215=Datos!$B$79,1,0)+IF(R216=Datos!$B$79,1,0)+IF(R217=Datos!$B$79,1,0)+IF(R218=Datos!$B$79,1,0)+IF(R219=Datos!$B$79,1,0)+IF(R220=Datos!$B$79,1,0))),0,(IF(R215=Datos!$B$79,W215,0)+IF(R216=Datos!$B$79,W216,0)+IF(R217=Datos!$B$79,W217,0)+IF(R218=Datos!$B$79,W218,0)+IF(R219=Datos!$B$79,W219,0)+IF(R220=Datos!$B$79,W220,0))/(IF(R215=Datos!$B$79,1,0)+IF(R216=Datos!$B$79,1,0)+IF(R217=Datos!$B$79,1,0)+IF(R218=Datos!$B$79,1,0)+IF(R219=Datos!$B$79,1,0)+IF(R220=Datos!$B$79,1,0)))</f>
        <v>0</v>
      </c>
      <c r="AA215" s="211" t="str">
        <f>IF(K215="","-",(IF(Z215&gt;0,(IF(K215=Datos!$B$72,Datos!$B$72,IF(AND(K215=Datos!$B$73,Z215&gt;0.49),Datos!$B$72,IF(AND(K215=Datos!$B$74,Z215&gt;0.74),Datos!$B$72,IF(AND(K215=Datos!$B$74,Z215&lt;0.75,Z215&gt;0.49),Datos!$B$73,IF(AND(K215=Datos!$B$75,Z215&gt;0.74),Datos!$B$73,IF(AND(K215=Datos!$B$75,Z215&lt;0.75,Z215&gt;0.49),Datos!$B$74,IF(AND(K215=Datos!$B$76,Z215&gt;0.74),Datos!$B$74,IF(AND(K215=Datos!$B$76,Z215&lt;0.75,Z215&gt;0.49),Datos!$B$75,K215))))))))),K215)))</f>
        <v>-</v>
      </c>
      <c r="AB215" s="214" t="str">
        <f>IF(AND(Y215=Datos!$B$186,AA215=Datos!$B$193),Datos!$D$186,IF(AND(Y215=Datos!$B$186,AA215=Datos!$B$194),Datos!$E$186,IF(AND(Y215=Datos!$B$186,AA215=Datos!$B$195),Datos!$F$186,IF(AND(Y215=Datos!$B$186,AA215=Datos!$B$196),Datos!$G$186,IF(AND(Y215=Datos!$B$186,AA215=Datos!$B$197),Datos!$H$186,IF(AND(Y215=Datos!$B$187,AA215=Datos!$B$193),Datos!$D$187,IF(AND(Y215=Datos!$B$187,AA215=Datos!$B$194),Datos!$E$187,IF(AND(Y215=Datos!$B$187,AA215=Datos!$B$195),Datos!$F$187,IF(AND(Y215=Datos!$B$187,AA215=Datos!$B$196),Datos!$G$187,IF(AND(Y215=Datos!$B$187,AA215=Datos!$B$197),Datos!$H$187,IF(AND(Y215=Datos!$B$188,AA215=Datos!$B$193),Datos!$D$188,IF(AND(Y215=Datos!$B$188,AA215=Datos!$B$194),Datos!$E$188,IF(AND(Y215=Datos!$B$188,AA215=Datos!$B$195),Datos!$F$188,IF(AND(Y215=Datos!$B$188,AA215=Datos!$B$196),Datos!$G$188,IF(AND(Y215=Datos!$B$188,AA215=Datos!$B$197),Datos!$H$188,IF(AND(Y215=Datos!$B$189,AA215=Datos!$B$193),Datos!$D$189,IF(AND(Y215=Datos!$B$189,AA215=Datos!$B$194),Datos!$E$189,IF(AND(Y215=Datos!$B$189,AA215=Datos!$B$195),Datos!$F$189,IF(AND(Y215=Datos!$B$189,AA215=Datos!$B$196),Datos!$G$189,IF(AND(Y215=Datos!$B$189,AA215=Datos!$B$197),Datos!$H$189,IF(AND(Y215=Datos!$B$190,AA215=Datos!$B$193),Datos!$D$190,IF(AND(Y215=Datos!$B$190,AA215=Datos!$B$194),Datos!$E$190,IF(AND(Y215=Datos!$B$190,AA215=Datos!$B$195),Datos!$F$190,IF(AND(Y215=Datos!$B$190,AA215=Datos!$B$196),Datos!$G$190,IF(AND(Y215=Datos!$B$190,AA215=Datos!$B$197),Datos!$H$190,"-")))))))))))))))))))))))))</f>
        <v>-</v>
      </c>
      <c r="AC215" s="103"/>
    </row>
    <row r="216" spans="2:29" s="66" customFormat="1" ht="30" customHeight="1" x14ac:dyDescent="0.25">
      <c r="B216" s="164"/>
      <c r="C216" s="165"/>
      <c r="D216" s="212"/>
      <c r="E216" s="227"/>
      <c r="F216" s="165"/>
      <c r="G216" s="230"/>
      <c r="H216" s="99"/>
      <c r="I216" s="100"/>
      <c r="J216" s="218"/>
      <c r="K216" s="218"/>
      <c r="L216" s="215"/>
      <c r="M216" s="100"/>
      <c r="N216" s="99"/>
      <c r="O216" s="99"/>
      <c r="P216" s="99"/>
      <c r="Q216" s="99"/>
      <c r="R216" s="100"/>
      <c r="S216" s="99"/>
      <c r="T216" s="99"/>
      <c r="U216" s="99"/>
      <c r="V216" s="99"/>
      <c r="W216" s="96">
        <f>((IF(S216=Datos!$B$83,0,IF(S216=Datos!$B$84,5,IF(S216=Datos!$B$85,10,IF(S216=Datos!$B$86,15,IF(S216=Datos!$B$87,20,IF(S216=Datos!$B$88,25,0)))))))/100)+((IF(T216=Datos!$B$83,0,IF(T216=Datos!$B$84,5,IF(T216=Datos!$B$85,10,IF(T216=Datos!$B$86,15,IF(T216=Datos!$B$87,20,IF(T216=Datos!$B$88,25,0)))))))/100)+((IF(U216=Datos!$B$83,0,IF(U216=Datos!$B$84,5,IF(U216=Datos!$B$85,10,IF(U216=Datos!$B$86,15,IF(U216=Datos!$B$87,20,IF(U216=Datos!$B$88,25,0)))))))/100)+((IF(V216=Datos!$B$83,0,IF(V216=Datos!$B$84,5,IF(V216=Datos!$B$85,10,IF(V216=Datos!$B$86,15,IF(V216=Datos!$B$87,20,IF(V216=Datos!$B$88,25,0)))))))/100)</f>
        <v>0</v>
      </c>
      <c r="X216" s="221"/>
      <c r="Y216" s="212"/>
      <c r="Z216" s="224"/>
      <c r="AA216" s="212"/>
      <c r="AB216" s="215"/>
      <c r="AC216" s="104"/>
    </row>
    <row r="217" spans="2:29" s="66" customFormat="1" ht="30" customHeight="1" x14ac:dyDescent="0.25">
      <c r="B217" s="164"/>
      <c r="C217" s="165"/>
      <c r="D217" s="212"/>
      <c r="E217" s="227"/>
      <c r="F217" s="165"/>
      <c r="G217" s="230"/>
      <c r="H217" s="99"/>
      <c r="I217" s="100"/>
      <c r="J217" s="218"/>
      <c r="K217" s="218"/>
      <c r="L217" s="215"/>
      <c r="M217" s="100"/>
      <c r="N217" s="99"/>
      <c r="O217" s="99"/>
      <c r="P217" s="99"/>
      <c r="Q217" s="99"/>
      <c r="R217" s="100"/>
      <c r="S217" s="99"/>
      <c r="T217" s="99"/>
      <c r="U217" s="99"/>
      <c r="V217" s="99"/>
      <c r="W217" s="96">
        <f>((IF(S217=Datos!$B$83,0,IF(S217=Datos!$B$84,5,IF(S217=Datos!$B$85,10,IF(S217=Datos!$B$86,15,IF(S217=Datos!$B$87,20,IF(S217=Datos!$B$88,25,0)))))))/100)+((IF(T217=Datos!$B$83,0,IF(T217=Datos!$B$84,5,IF(T217=Datos!$B$85,10,IF(T217=Datos!$B$86,15,IF(T217=Datos!$B$87,20,IF(T217=Datos!$B$88,25,0)))))))/100)+((IF(U217=Datos!$B$83,0,IF(U217=Datos!$B$84,5,IF(U217=Datos!$B$85,10,IF(U217=Datos!$B$86,15,IF(U217=Datos!$B$87,20,IF(U217=Datos!$B$88,25,0)))))))/100)+((IF(V217=Datos!$B$83,0,IF(V217=Datos!$B$84,5,IF(V217=Datos!$B$85,10,IF(V217=Datos!$B$86,15,IF(V217=Datos!$B$87,20,IF(V217=Datos!$B$88,25,0)))))))/100)</f>
        <v>0</v>
      </c>
      <c r="X217" s="221"/>
      <c r="Y217" s="212"/>
      <c r="Z217" s="224"/>
      <c r="AA217" s="212"/>
      <c r="AB217" s="215"/>
      <c r="AC217" s="104"/>
    </row>
    <row r="218" spans="2:29" s="66" customFormat="1" ht="30" customHeight="1" x14ac:dyDescent="0.25">
      <c r="B218" s="164"/>
      <c r="C218" s="165"/>
      <c r="D218" s="212"/>
      <c r="E218" s="227"/>
      <c r="F218" s="165"/>
      <c r="G218" s="230"/>
      <c r="H218" s="99"/>
      <c r="I218" s="100"/>
      <c r="J218" s="218"/>
      <c r="K218" s="218"/>
      <c r="L218" s="215"/>
      <c r="M218" s="100"/>
      <c r="N218" s="99"/>
      <c r="O218" s="99"/>
      <c r="P218" s="99"/>
      <c r="Q218" s="99"/>
      <c r="R218" s="100"/>
      <c r="S218" s="99"/>
      <c r="T218" s="99"/>
      <c r="U218" s="99"/>
      <c r="V218" s="99"/>
      <c r="W218" s="96">
        <f>((IF(S218=Datos!$B$83,0,IF(S218=Datos!$B$84,5,IF(S218=Datos!$B$85,10,IF(S218=Datos!$B$86,15,IF(S218=Datos!$B$87,20,IF(S218=Datos!$B$88,25,0)))))))/100)+((IF(T218=Datos!$B$83,0,IF(T218=Datos!$B$84,5,IF(T218=Datos!$B$85,10,IF(T218=Datos!$B$86,15,IF(T218=Datos!$B$87,20,IF(T218=Datos!$B$88,25,0)))))))/100)+((IF(U218=Datos!$B$83,0,IF(U218=Datos!$B$84,5,IF(U218=Datos!$B$85,10,IF(U218=Datos!$B$86,15,IF(U218=Datos!$B$87,20,IF(U218=Datos!$B$88,25,0)))))))/100)+((IF(V218=Datos!$B$83,0,IF(V218=Datos!$B$84,5,IF(V218=Datos!$B$85,10,IF(V218=Datos!$B$86,15,IF(V218=Datos!$B$87,20,IF(V218=Datos!$B$88,25,0)))))))/100)</f>
        <v>0</v>
      </c>
      <c r="X218" s="221"/>
      <c r="Y218" s="212"/>
      <c r="Z218" s="224"/>
      <c r="AA218" s="212"/>
      <c r="AB218" s="215"/>
      <c r="AC218" s="104"/>
    </row>
    <row r="219" spans="2:29" s="66" customFormat="1" ht="30" customHeight="1" x14ac:dyDescent="0.25">
      <c r="B219" s="164"/>
      <c r="C219" s="165"/>
      <c r="D219" s="212"/>
      <c r="E219" s="227"/>
      <c r="F219" s="165"/>
      <c r="G219" s="230"/>
      <c r="H219" s="99"/>
      <c r="I219" s="100"/>
      <c r="J219" s="218"/>
      <c r="K219" s="218"/>
      <c r="L219" s="215"/>
      <c r="M219" s="100"/>
      <c r="N219" s="99"/>
      <c r="O219" s="99"/>
      <c r="P219" s="99"/>
      <c r="Q219" s="99"/>
      <c r="R219" s="100"/>
      <c r="S219" s="99"/>
      <c r="T219" s="99"/>
      <c r="U219" s="99"/>
      <c r="V219" s="99"/>
      <c r="W219" s="96">
        <f>((IF(S219=Datos!$B$83,0,IF(S219=Datos!$B$84,5,IF(S219=Datos!$B$85,10,IF(S219=Datos!$B$86,15,IF(S219=Datos!$B$87,20,IF(S219=Datos!$B$88,25,0)))))))/100)+((IF(T219=Datos!$B$83,0,IF(T219=Datos!$B$84,5,IF(T219=Datos!$B$85,10,IF(T219=Datos!$B$86,15,IF(T219=Datos!$B$87,20,IF(T219=Datos!$B$88,25,0)))))))/100)+((IF(U219=Datos!$B$83,0,IF(U219=Datos!$B$84,5,IF(U219=Datos!$B$85,10,IF(U219=Datos!$B$86,15,IF(U219=Datos!$B$87,20,IF(U219=Datos!$B$88,25,0)))))))/100)+((IF(V219=Datos!$B$83,0,IF(V219=Datos!$B$84,5,IF(V219=Datos!$B$85,10,IF(V219=Datos!$B$86,15,IF(V219=Datos!$B$87,20,IF(V219=Datos!$B$88,25,0)))))))/100)</f>
        <v>0</v>
      </c>
      <c r="X219" s="221"/>
      <c r="Y219" s="212"/>
      <c r="Z219" s="224"/>
      <c r="AA219" s="212"/>
      <c r="AB219" s="215"/>
      <c r="AC219" s="104"/>
    </row>
    <row r="220" spans="2:29" s="66" customFormat="1" ht="30" customHeight="1" thickBot="1" x14ac:dyDescent="0.3">
      <c r="B220" s="166"/>
      <c r="C220" s="167"/>
      <c r="D220" s="213"/>
      <c r="E220" s="228"/>
      <c r="F220" s="167"/>
      <c r="G220" s="231"/>
      <c r="H220" s="101"/>
      <c r="I220" s="102"/>
      <c r="J220" s="219"/>
      <c r="K220" s="219"/>
      <c r="L220" s="216"/>
      <c r="M220" s="102"/>
      <c r="N220" s="101"/>
      <c r="O220" s="101"/>
      <c r="P220" s="101"/>
      <c r="Q220" s="101"/>
      <c r="R220" s="102"/>
      <c r="S220" s="101"/>
      <c r="T220" s="101"/>
      <c r="U220" s="101"/>
      <c r="V220" s="101"/>
      <c r="W220" s="97">
        <f>((IF(S220=Datos!$B$83,0,IF(S220=Datos!$B$84,5,IF(S220=Datos!$B$85,10,IF(S220=Datos!$B$86,15,IF(S220=Datos!$B$87,20,IF(S220=Datos!$B$88,25,0)))))))/100)+((IF(T220=Datos!$B$83,0,IF(T220=Datos!$B$84,5,IF(T220=Datos!$B$85,10,IF(T220=Datos!$B$86,15,IF(T220=Datos!$B$87,20,IF(T220=Datos!$B$88,25,0)))))))/100)+((IF(U220=Datos!$B$83,0,IF(U220=Datos!$B$84,5,IF(U220=Datos!$B$85,10,IF(U220=Datos!$B$86,15,IF(U220=Datos!$B$87,20,IF(U220=Datos!$B$88,25,0)))))))/100)+((IF(V220=Datos!$B$83,0,IF(V220=Datos!$B$84,5,IF(V220=Datos!$B$85,10,IF(V220=Datos!$B$86,15,IF(V220=Datos!$B$87,20,IF(V220=Datos!$B$88,25,0)))))))/100)</f>
        <v>0</v>
      </c>
      <c r="X220" s="222"/>
      <c r="Y220" s="213"/>
      <c r="Z220" s="225"/>
      <c r="AA220" s="213"/>
      <c r="AB220" s="216"/>
      <c r="AC220" s="105"/>
    </row>
    <row r="221" spans="2:29" s="66" customFormat="1" ht="30" customHeight="1" x14ac:dyDescent="0.25">
      <c r="B221" s="162"/>
      <c r="C221" s="163"/>
      <c r="D221" s="211" t="str">
        <f>IF(B221="","-",VLOOKUP(B221,Datos!$B$3:$C$25,2,FALSE))</f>
        <v>-</v>
      </c>
      <c r="E221" s="226"/>
      <c r="F221" s="163"/>
      <c r="G221" s="229"/>
      <c r="H221" s="81"/>
      <c r="I221" s="79"/>
      <c r="J221" s="217"/>
      <c r="K221" s="217"/>
      <c r="L221" s="214" t="str">
        <f>IF(AND(J221=Datos!$B$186,K221=Datos!$B$193),Datos!$D$186,IF(AND(J221=Datos!$B$186,K221=Datos!$B$194),Datos!$E$186,IF(AND(J221=Datos!$B$186,K221=Datos!$B$195),Datos!$F$186,IF(AND(J221=Datos!$B$186,K221=Datos!$B$196),Datos!$G$186,IF(AND(J221=Datos!$B$186,K221=Datos!$B$197),Datos!$H$186,IF(AND(J221=Datos!$B$187,K221=Datos!$B$193),Datos!$D$187,IF(AND(J221=Datos!$B$187,K221=Datos!$B$194),Datos!$E$187,IF(AND(J221=Datos!$B$187,K221=Datos!$B$195),Datos!$F$187,IF(AND(J221=Datos!$B$187,K221=Datos!$B$196),Datos!$G$187,IF(AND(J221=Datos!$B$187,K221=Datos!$B$197),Datos!$H$187,IF(AND(J221=Datos!$B$188,K221=Datos!$B$193),Datos!$D$188,IF(AND(J221=Datos!$B$188,K221=Datos!$B$194),Datos!$E$188,IF(AND(J221=Datos!$B$188,K221=Datos!$B$195),Datos!$F$188,IF(AND(J221=Datos!$B$188,K221=Datos!$B$196),Datos!$G$188,IF(AND(J221=Datos!$B$188,K221=Datos!$B$197),Datos!$H$188,IF(AND(J221=Datos!$B$189,K221=Datos!$B$193),Datos!$D$189,IF(AND(J221=Datos!$B$189,K221=Datos!$B$194),Datos!$E$189,IF(AND(J221=Datos!$B$189,K221=Datos!$B$195),Datos!$F$189,IF(AND(J221=Datos!$B$189,K221=Datos!$B$196),Datos!$G$189,IF(AND(J221=Datos!$B$189,K221=Datos!$B$197),Datos!$H$189,IF(AND(J221=Datos!$B$190,K221=Datos!$B$193),Datos!$D$190,IF(AND(J221=Datos!$B$190,K221=Datos!$B$194),Datos!$E$190,IF(AND(J221=Datos!$B$190,K221=Datos!$B$195),Datos!$F$190,IF(AND(J221=Datos!$B$190,K221=Datos!$B$196),Datos!$G$190,IF(AND(J221=Datos!$B$190,K221=Datos!$B$197),Datos!$H$190,"-")))))))))))))))))))))))))</f>
        <v>-</v>
      </c>
      <c r="M221" s="79"/>
      <c r="N221" s="81"/>
      <c r="O221" s="81"/>
      <c r="P221" s="81"/>
      <c r="Q221" s="81"/>
      <c r="R221" s="79"/>
      <c r="S221" s="81"/>
      <c r="T221" s="81"/>
      <c r="U221" s="81"/>
      <c r="V221" s="81"/>
      <c r="W221" s="80">
        <f>((IF(S221=Datos!$B$83,0,IF(S221=Datos!$B$84,5,IF(S221=Datos!$B$85,10,IF(S221=Datos!$B$86,15,IF(S221=Datos!$B$87,20,IF(S221=Datos!$B$88,25,0)))))))/100)+((IF(T221=Datos!$B$83,0,IF(T221=Datos!$B$84,5,IF(T221=Datos!$B$85,10,IF(T221=Datos!$B$86,15,IF(T221=Datos!$B$87,20,IF(T221=Datos!$B$88,25,0)))))))/100)+((IF(U221=Datos!$B$83,0,IF(U221=Datos!$B$84,5,IF(U221=Datos!$B$85,10,IF(U221=Datos!$B$86,15,IF(U221=Datos!$B$87,20,IF(U221=Datos!$B$88,25,0)))))))/100)+((IF(V221=Datos!$B$83,0,IF(V221=Datos!$B$84,5,IF(V221=Datos!$B$85,10,IF(V221=Datos!$B$86,15,IF(V221=Datos!$B$87,20,IF(V221=Datos!$B$88,25,0)))))))/100)</f>
        <v>0</v>
      </c>
      <c r="X221" s="220">
        <f>IF(ISERROR((IF(R221=Datos!$B$80,W221,0)+IF(R222=Datos!$B$80,W222,0)+IF(R223=Datos!$B$80,W223,0)+IF(R224=Datos!$B$80,W224,0)+IF(R225=Datos!$B$80,W225,0)+IF(R226=Datos!$B$80,W226,0))/(IF(R221=Datos!$B$80,1,0)+IF(R222=Datos!$B$80,1,0)+IF(R223=Datos!$B$80,1,0)+IF(R224=Datos!$B$80,1,0)+IF(R225=Datos!$B$80,1,0)+IF(R226=Datos!$B$80,1,0))),0,(IF(R221=Datos!$B$80,W221,0)+IF(R222=Datos!$B$80,W222,0)+IF(R223=Datos!$B$80,W223,0)+IF(R224=Datos!$B$80,W224,0)+IF(R225=Datos!$B$80,W225,0)+IF(R226=Datos!$B$80,W226,0))/(IF(R221=Datos!$B$80,1,0)+IF(R222=Datos!$B$80,1,0)+IF(R223=Datos!$B$80,1,0)+IF(R224=Datos!$B$80,1,0)+IF(R225=Datos!$B$80,1,0)+IF(R226=Datos!$B$80,1,0)))</f>
        <v>0</v>
      </c>
      <c r="Y221" s="211" t="str">
        <f>IF(J221="","-",(IF(X221&gt;0,(IF(J221=Datos!$B$65,Datos!$B$65,IF(AND(J221=Datos!$B$66,X221&gt;0.49),Datos!$B$65,IF(AND(J221=Datos!$B$67,X221&gt;0.74),Datos!$B$65,IF(AND(J221=Datos!$B$67,X221&lt;0.75,X221&gt;0.49),Datos!$B$66,IF(AND(J221=Datos!$B$68,X221&gt;0.74),Datos!$B$66,IF(AND(J221=Datos!$B$68,X221&lt;0.75,X221&gt;0.49),Datos!$B$67,IF(AND(J221=Datos!$B$69,X221&gt;0.74),Datos!$B$67,IF(AND(J221=Datos!$B$69,X221&lt;0.75,X221&gt;0.49),Datos!$B$68,J221))))))))),J221)))</f>
        <v>-</v>
      </c>
      <c r="Z221" s="223">
        <f>IF(ISERROR((IF(R221=Datos!$B$79,W221,0)+IF(R222=Datos!$B$79,W222,0)+IF(R223=Datos!$B$79,W223,0)+IF(R224=Datos!$B$79,W224,0)+IF(R225=Datos!$B$79,W225,0)+IF(R226=Datos!$B$79,W226,0))/(IF(R221=Datos!$B$79,1,0)+IF(R222=Datos!$B$79,1,0)+IF(R223=Datos!$B$79,1,0)+IF(R224=Datos!$B$79,1,0)+IF(R225=Datos!$B$79,1,0)+IF(R226=Datos!$B$79,1,0))),0,(IF(R221=Datos!$B$79,W221,0)+IF(R222=Datos!$B$79,W222,0)+IF(R223=Datos!$B$79,W223,0)+IF(R224=Datos!$B$79,W224,0)+IF(R225=Datos!$B$79,W225,0)+IF(R226=Datos!$B$79,W226,0))/(IF(R221=Datos!$B$79,1,0)+IF(R222=Datos!$B$79,1,0)+IF(R223=Datos!$B$79,1,0)+IF(R224=Datos!$B$79,1,0)+IF(R225=Datos!$B$79,1,0)+IF(R226=Datos!$B$79,1,0)))</f>
        <v>0</v>
      </c>
      <c r="AA221" s="211" t="str">
        <f>IF(K221="","-",(IF(Z221&gt;0,(IF(K221=Datos!$B$72,Datos!$B$72,IF(AND(K221=Datos!$B$73,Z221&gt;0.49),Datos!$B$72,IF(AND(K221=Datos!$B$74,Z221&gt;0.74),Datos!$B$72,IF(AND(K221=Datos!$B$74,Z221&lt;0.75,Z221&gt;0.49),Datos!$B$73,IF(AND(K221=Datos!$B$75,Z221&gt;0.74),Datos!$B$73,IF(AND(K221=Datos!$B$75,Z221&lt;0.75,Z221&gt;0.49),Datos!$B$74,IF(AND(K221=Datos!$B$76,Z221&gt;0.74),Datos!$B$74,IF(AND(K221=Datos!$B$76,Z221&lt;0.75,Z221&gt;0.49),Datos!$B$75,K221))))))))),K221)))</f>
        <v>-</v>
      </c>
      <c r="AB221" s="214" t="str">
        <f>IF(AND(Y221=Datos!$B$186,AA221=Datos!$B$193),Datos!$D$186,IF(AND(Y221=Datos!$B$186,AA221=Datos!$B$194),Datos!$E$186,IF(AND(Y221=Datos!$B$186,AA221=Datos!$B$195),Datos!$F$186,IF(AND(Y221=Datos!$B$186,AA221=Datos!$B$196),Datos!$G$186,IF(AND(Y221=Datos!$B$186,AA221=Datos!$B$197),Datos!$H$186,IF(AND(Y221=Datos!$B$187,AA221=Datos!$B$193),Datos!$D$187,IF(AND(Y221=Datos!$B$187,AA221=Datos!$B$194),Datos!$E$187,IF(AND(Y221=Datos!$B$187,AA221=Datos!$B$195),Datos!$F$187,IF(AND(Y221=Datos!$B$187,AA221=Datos!$B$196),Datos!$G$187,IF(AND(Y221=Datos!$B$187,AA221=Datos!$B$197),Datos!$H$187,IF(AND(Y221=Datos!$B$188,AA221=Datos!$B$193),Datos!$D$188,IF(AND(Y221=Datos!$B$188,AA221=Datos!$B$194),Datos!$E$188,IF(AND(Y221=Datos!$B$188,AA221=Datos!$B$195),Datos!$F$188,IF(AND(Y221=Datos!$B$188,AA221=Datos!$B$196),Datos!$G$188,IF(AND(Y221=Datos!$B$188,AA221=Datos!$B$197),Datos!$H$188,IF(AND(Y221=Datos!$B$189,AA221=Datos!$B$193),Datos!$D$189,IF(AND(Y221=Datos!$B$189,AA221=Datos!$B$194),Datos!$E$189,IF(AND(Y221=Datos!$B$189,AA221=Datos!$B$195),Datos!$F$189,IF(AND(Y221=Datos!$B$189,AA221=Datos!$B$196),Datos!$G$189,IF(AND(Y221=Datos!$B$189,AA221=Datos!$B$197),Datos!$H$189,IF(AND(Y221=Datos!$B$190,AA221=Datos!$B$193),Datos!$D$190,IF(AND(Y221=Datos!$B$190,AA221=Datos!$B$194),Datos!$E$190,IF(AND(Y221=Datos!$B$190,AA221=Datos!$B$195),Datos!$F$190,IF(AND(Y221=Datos!$B$190,AA221=Datos!$B$196),Datos!$G$190,IF(AND(Y221=Datos!$B$190,AA221=Datos!$B$197),Datos!$H$190,"-")))))))))))))))))))))))))</f>
        <v>-</v>
      </c>
      <c r="AC221" s="103"/>
    </row>
    <row r="222" spans="2:29" s="66" customFormat="1" ht="30" customHeight="1" x14ac:dyDescent="0.25">
      <c r="B222" s="164"/>
      <c r="C222" s="165"/>
      <c r="D222" s="212"/>
      <c r="E222" s="227"/>
      <c r="F222" s="165"/>
      <c r="G222" s="230"/>
      <c r="H222" s="99"/>
      <c r="I222" s="100"/>
      <c r="J222" s="218"/>
      <c r="K222" s="218"/>
      <c r="L222" s="215"/>
      <c r="M222" s="100"/>
      <c r="N222" s="99"/>
      <c r="O222" s="99"/>
      <c r="P222" s="99"/>
      <c r="Q222" s="99"/>
      <c r="R222" s="100"/>
      <c r="S222" s="99"/>
      <c r="T222" s="99"/>
      <c r="U222" s="99"/>
      <c r="V222" s="99"/>
      <c r="W222" s="96">
        <f>((IF(S222=Datos!$B$83,0,IF(S222=Datos!$B$84,5,IF(S222=Datos!$B$85,10,IF(S222=Datos!$B$86,15,IF(S222=Datos!$B$87,20,IF(S222=Datos!$B$88,25,0)))))))/100)+((IF(T222=Datos!$B$83,0,IF(T222=Datos!$B$84,5,IF(T222=Datos!$B$85,10,IF(T222=Datos!$B$86,15,IF(T222=Datos!$B$87,20,IF(T222=Datos!$B$88,25,0)))))))/100)+((IF(U222=Datos!$B$83,0,IF(U222=Datos!$B$84,5,IF(U222=Datos!$B$85,10,IF(U222=Datos!$B$86,15,IF(U222=Datos!$B$87,20,IF(U222=Datos!$B$88,25,0)))))))/100)+((IF(V222=Datos!$B$83,0,IF(V222=Datos!$B$84,5,IF(V222=Datos!$B$85,10,IF(V222=Datos!$B$86,15,IF(V222=Datos!$B$87,20,IF(V222=Datos!$B$88,25,0)))))))/100)</f>
        <v>0</v>
      </c>
      <c r="X222" s="221"/>
      <c r="Y222" s="212"/>
      <c r="Z222" s="224"/>
      <c r="AA222" s="212"/>
      <c r="AB222" s="215"/>
      <c r="AC222" s="104"/>
    </row>
    <row r="223" spans="2:29" s="66" customFormat="1" ht="30" customHeight="1" x14ac:dyDescent="0.25">
      <c r="B223" s="164"/>
      <c r="C223" s="165"/>
      <c r="D223" s="212"/>
      <c r="E223" s="227"/>
      <c r="F223" s="165"/>
      <c r="G223" s="230"/>
      <c r="H223" s="99"/>
      <c r="I223" s="100"/>
      <c r="J223" s="218"/>
      <c r="K223" s="218"/>
      <c r="L223" s="215"/>
      <c r="M223" s="100"/>
      <c r="N223" s="99"/>
      <c r="O223" s="99"/>
      <c r="P223" s="99"/>
      <c r="Q223" s="99"/>
      <c r="R223" s="100"/>
      <c r="S223" s="99"/>
      <c r="T223" s="99"/>
      <c r="U223" s="99"/>
      <c r="V223" s="99"/>
      <c r="W223" s="96">
        <f>((IF(S223=Datos!$B$83,0,IF(S223=Datos!$B$84,5,IF(S223=Datos!$B$85,10,IF(S223=Datos!$B$86,15,IF(S223=Datos!$B$87,20,IF(S223=Datos!$B$88,25,0)))))))/100)+((IF(T223=Datos!$B$83,0,IF(T223=Datos!$B$84,5,IF(T223=Datos!$B$85,10,IF(T223=Datos!$B$86,15,IF(T223=Datos!$B$87,20,IF(T223=Datos!$B$88,25,0)))))))/100)+((IF(U223=Datos!$B$83,0,IF(U223=Datos!$B$84,5,IF(U223=Datos!$B$85,10,IF(U223=Datos!$B$86,15,IF(U223=Datos!$B$87,20,IF(U223=Datos!$B$88,25,0)))))))/100)+((IF(V223=Datos!$B$83,0,IF(V223=Datos!$B$84,5,IF(V223=Datos!$B$85,10,IF(V223=Datos!$B$86,15,IF(V223=Datos!$B$87,20,IF(V223=Datos!$B$88,25,0)))))))/100)</f>
        <v>0</v>
      </c>
      <c r="X223" s="221"/>
      <c r="Y223" s="212"/>
      <c r="Z223" s="224"/>
      <c r="AA223" s="212"/>
      <c r="AB223" s="215"/>
      <c r="AC223" s="104"/>
    </row>
    <row r="224" spans="2:29" s="66" customFormat="1" ht="30" customHeight="1" x14ac:dyDescent="0.25">
      <c r="B224" s="164"/>
      <c r="C224" s="165"/>
      <c r="D224" s="212"/>
      <c r="E224" s="227"/>
      <c r="F224" s="165"/>
      <c r="G224" s="230"/>
      <c r="H224" s="99"/>
      <c r="I224" s="100"/>
      <c r="J224" s="218"/>
      <c r="K224" s="218"/>
      <c r="L224" s="215"/>
      <c r="M224" s="100"/>
      <c r="N224" s="99"/>
      <c r="O224" s="99"/>
      <c r="P224" s="99"/>
      <c r="Q224" s="99"/>
      <c r="R224" s="100"/>
      <c r="S224" s="99"/>
      <c r="T224" s="99"/>
      <c r="U224" s="99"/>
      <c r="V224" s="99"/>
      <c r="W224" s="96">
        <f>((IF(S224=Datos!$B$83,0,IF(S224=Datos!$B$84,5,IF(S224=Datos!$B$85,10,IF(S224=Datos!$B$86,15,IF(S224=Datos!$B$87,20,IF(S224=Datos!$B$88,25,0)))))))/100)+((IF(T224=Datos!$B$83,0,IF(T224=Datos!$B$84,5,IF(T224=Datos!$B$85,10,IF(T224=Datos!$B$86,15,IF(T224=Datos!$B$87,20,IF(T224=Datos!$B$88,25,0)))))))/100)+((IF(U224=Datos!$B$83,0,IF(U224=Datos!$B$84,5,IF(U224=Datos!$B$85,10,IF(U224=Datos!$B$86,15,IF(U224=Datos!$B$87,20,IF(U224=Datos!$B$88,25,0)))))))/100)+((IF(V224=Datos!$B$83,0,IF(V224=Datos!$B$84,5,IF(V224=Datos!$B$85,10,IF(V224=Datos!$B$86,15,IF(V224=Datos!$B$87,20,IF(V224=Datos!$B$88,25,0)))))))/100)</f>
        <v>0</v>
      </c>
      <c r="X224" s="221"/>
      <c r="Y224" s="212"/>
      <c r="Z224" s="224"/>
      <c r="AA224" s="212"/>
      <c r="AB224" s="215"/>
      <c r="AC224" s="104"/>
    </row>
    <row r="225" spans="2:29" s="66" customFormat="1" ht="30" customHeight="1" x14ac:dyDescent="0.25">
      <c r="B225" s="164"/>
      <c r="C225" s="165"/>
      <c r="D225" s="212"/>
      <c r="E225" s="227"/>
      <c r="F225" s="165"/>
      <c r="G225" s="230"/>
      <c r="H225" s="99"/>
      <c r="I225" s="100"/>
      <c r="J225" s="218"/>
      <c r="K225" s="218"/>
      <c r="L225" s="215"/>
      <c r="M225" s="100"/>
      <c r="N225" s="99"/>
      <c r="O225" s="99"/>
      <c r="P225" s="99"/>
      <c r="Q225" s="99"/>
      <c r="R225" s="100"/>
      <c r="S225" s="99"/>
      <c r="T225" s="99"/>
      <c r="U225" s="99"/>
      <c r="V225" s="99"/>
      <c r="W225" s="96">
        <f>((IF(S225=Datos!$B$83,0,IF(S225=Datos!$B$84,5,IF(S225=Datos!$B$85,10,IF(S225=Datos!$B$86,15,IF(S225=Datos!$B$87,20,IF(S225=Datos!$B$88,25,0)))))))/100)+((IF(T225=Datos!$B$83,0,IF(T225=Datos!$B$84,5,IF(T225=Datos!$B$85,10,IF(T225=Datos!$B$86,15,IF(T225=Datos!$B$87,20,IF(T225=Datos!$B$88,25,0)))))))/100)+((IF(U225=Datos!$B$83,0,IF(U225=Datos!$B$84,5,IF(U225=Datos!$B$85,10,IF(U225=Datos!$B$86,15,IF(U225=Datos!$B$87,20,IF(U225=Datos!$B$88,25,0)))))))/100)+((IF(V225=Datos!$B$83,0,IF(V225=Datos!$B$84,5,IF(V225=Datos!$B$85,10,IF(V225=Datos!$B$86,15,IF(V225=Datos!$B$87,20,IF(V225=Datos!$B$88,25,0)))))))/100)</f>
        <v>0</v>
      </c>
      <c r="X225" s="221"/>
      <c r="Y225" s="212"/>
      <c r="Z225" s="224"/>
      <c r="AA225" s="212"/>
      <c r="AB225" s="215"/>
      <c r="AC225" s="104"/>
    </row>
    <row r="226" spans="2:29" s="66" customFormat="1" ht="30" customHeight="1" thickBot="1" x14ac:dyDescent="0.3">
      <c r="B226" s="166"/>
      <c r="C226" s="167"/>
      <c r="D226" s="213"/>
      <c r="E226" s="228"/>
      <c r="F226" s="167"/>
      <c r="G226" s="231"/>
      <c r="H226" s="101"/>
      <c r="I226" s="102"/>
      <c r="J226" s="219"/>
      <c r="K226" s="219"/>
      <c r="L226" s="216"/>
      <c r="M226" s="102"/>
      <c r="N226" s="101"/>
      <c r="O226" s="101"/>
      <c r="P226" s="101"/>
      <c r="Q226" s="101"/>
      <c r="R226" s="102"/>
      <c r="S226" s="101"/>
      <c r="T226" s="101"/>
      <c r="U226" s="101"/>
      <c r="V226" s="101"/>
      <c r="W226" s="97">
        <f>((IF(S226=Datos!$B$83,0,IF(S226=Datos!$B$84,5,IF(S226=Datos!$B$85,10,IF(S226=Datos!$B$86,15,IF(S226=Datos!$B$87,20,IF(S226=Datos!$B$88,25,0)))))))/100)+((IF(T226=Datos!$B$83,0,IF(T226=Datos!$B$84,5,IF(T226=Datos!$B$85,10,IF(T226=Datos!$B$86,15,IF(T226=Datos!$B$87,20,IF(T226=Datos!$B$88,25,0)))))))/100)+((IF(U226=Datos!$B$83,0,IF(U226=Datos!$B$84,5,IF(U226=Datos!$B$85,10,IF(U226=Datos!$B$86,15,IF(U226=Datos!$B$87,20,IF(U226=Datos!$B$88,25,0)))))))/100)+((IF(V226=Datos!$B$83,0,IF(V226=Datos!$B$84,5,IF(V226=Datos!$B$85,10,IF(V226=Datos!$B$86,15,IF(V226=Datos!$B$87,20,IF(V226=Datos!$B$88,25,0)))))))/100)</f>
        <v>0</v>
      </c>
      <c r="X226" s="222"/>
      <c r="Y226" s="213"/>
      <c r="Z226" s="225"/>
      <c r="AA226" s="213"/>
      <c r="AB226" s="216"/>
      <c r="AC226" s="105"/>
    </row>
    <row r="227" spans="2:29" s="66" customFormat="1" ht="30" customHeight="1" x14ac:dyDescent="0.25">
      <c r="B227" s="162"/>
      <c r="C227" s="163"/>
      <c r="D227" s="211" t="str">
        <f>IF(B227="","-",VLOOKUP(B227,Datos!$B$3:$C$25,2,FALSE))</f>
        <v>-</v>
      </c>
      <c r="E227" s="226"/>
      <c r="F227" s="163"/>
      <c r="G227" s="229"/>
      <c r="H227" s="81"/>
      <c r="I227" s="79"/>
      <c r="J227" s="217"/>
      <c r="K227" s="217"/>
      <c r="L227" s="214" t="str">
        <f>IF(AND(J227=Datos!$B$186,K227=Datos!$B$193),Datos!$D$186,IF(AND(J227=Datos!$B$186,K227=Datos!$B$194),Datos!$E$186,IF(AND(J227=Datos!$B$186,K227=Datos!$B$195),Datos!$F$186,IF(AND(J227=Datos!$B$186,K227=Datos!$B$196),Datos!$G$186,IF(AND(J227=Datos!$B$186,K227=Datos!$B$197),Datos!$H$186,IF(AND(J227=Datos!$B$187,K227=Datos!$B$193),Datos!$D$187,IF(AND(J227=Datos!$B$187,K227=Datos!$B$194),Datos!$E$187,IF(AND(J227=Datos!$B$187,K227=Datos!$B$195),Datos!$F$187,IF(AND(J227=Datos!$B$187,K227=Datos!$B$196),Datos!$G$187,IF(AND(J227=Datos!$B$187,K227=Datos!$B$197),Datos!$H$187,IF(AND(J227=Datos!$B$188,K227=Datos!$B$193),Datos!$D$188,IF(AND(J227=Datos!$B$188,K227=Datos!$B$194),Datos!$E$188,IF(AND(J227=Datos!$B$188,K227=Datos!$B$195),Datos!$F$188,IF(AND(J227=Datos!$B$188,K227=Datos!$B$196),Datos!$G$188,IF(AND(J227=Datos!$B$188,K227=Datos!$B$197),Datos!$H$188,IF(AND(J227=Datos!$B$189,K227=Datos!$B$193),Datos!$D$189,IF(AND(J227=Datos!$B$189,K227=Datos!$B$194),Datos!$E$189,IF(AND(J227=Datos!$B$189,K227=Datos!$B$195),Datos!$F$189,IF(AND(J227=Datos!$B$189,K227=Datos!$B$196),Datos!$G$189,IF(AND(J227=Datos!$B$189,K227=Datos!$B$197),Datos!$H$189,IF(AND(J227=Datos!$B$190,K227=Datos!$B$193),Datos!$D$190,IF(AND(J227=Datos!$B$190,K227=Datos!$B$194),Datos!$E$190,IF(AND(J227=Datos!$B$190,K227=Datos!$B$195),Datos!$F$190,IF(AND(J227=Datos!$B$190,K227=Datos!$B$196),Datos!$G$190,IF(AND(J227=Datos!$B$190,K227=Datos!$B$197),Datos!$H$190,"-")))))))))))))))))))))))))</f>
        <v>-</v>
      </c>
      <c r="M227" s="79"/>
      <c r="N227" s="81"/>
      <c r="O227" s="81"/>
      <c r="P227" s="81"/>
      <c r="Q227" s="81"/>
      <c r="R227" s="79"/>
      <c r="S227" s="81"/>
      <c r="T227" s="81"/>
      <c r="U227" s="81"/>
      <c r="V227" s="81"/>
      <c r="W227" s="80">
        <f>((IF(S227=Datos!$B$83,0,IF(S227=Datos!$B$84,5,IF(S227=Datos!$B$85,10,IF(S227=Datos!$B$86,15,IF(S227=Datos!$B$87,20,IF(S227=Datos!$B$88,25,0)))))))/100)+((IF(T227=Datos!$B$83,0,IF(T227=Datos!$B$84,5,IF(T227=Datos!$B$85,10,IF(T227=Datos!$B$86,15,IF(T227=Datos!$B$87,20,IF(T227=Datos!$B$88,25,0)))))))/100)+((IF(U227=Datos!$B$83,0,IF(U227=Datos!$B$84,5,IF(U227=Datos!$B$85,10,IF(U227=Datos!$B$86,15,IF(U227=Datos!$B$87,20,IF(U227=Datos!$B$88,25,0)))))))/100)+((IF(V227=Datos!$B$83,0,IF(V227=Datos!$B$84,5,IF(V227=Datos!$B$85,10,IF(V227=Datos!$B$86,15,IF(V227=Datos!$B$87,20,IF(V227=Datos!$B$88,25,0)))))))/100)</f>
        <v>0</v>
      </c>
      <c r="X227" s="220">
        <f>IF(ISERROR((IF(R227=Datos!$B$80,W227,0)+IF(R228=Datos!$B$80,W228,0)+IF(R229=Datos!$B$80,W229,0)+IF(R230=Datos!$B$80,W230,0)+IF(R231=Datos!$B$80,W231,0)+IF(R232=Datos!$B$80,W232,0))/(IF(R227=Datos!$B$80,1,0)+IF(R228=Datos!$B$80,1,0)+IF(R229=Datos!$B$80,1,0)+IF(R230=Datos!$B$80,1,0)+IF(R231=Datos!$B$80,1,0)+IF(R232=Datos!$B$80,1,0))),0,(IF(R227=Datos!$B$80,W227,0)+IF(R228=Datos!$B$80,W228,0)+IF(R229=Datos!$B$80,W229,0)+IF(R230=Datos!$B$80,W230,0)+IF(R231=Datos!$B$80,W231,0)+IF(R232=Datos!$B$80,W232,0))/(IF(R227=Datos!$B$80,1,0)+IF(R228=Datos!$B$80,1,0)+IF(R229=Datos!$B$80,1,0)+IF(R230=Datos!$B$80,1,0)+IF(R231=Datos!$B$80,1,0)+IF(R232=Datos!$B$80,1,0)))</f>
        <v>0</v>
      </c>
      <c r="Y227" s="211" t="str">
        <f>IF(J227="","-",(IF(X227&gt;0,(IF(J227=Datos!$B$65,Datos!$B$65,IF(AND(J227=Datos!$B$66,X227&gt;0.49),Datos!$B$65,IF(AND(J227=Datos!$B$67,X227&gt;0.74),Datos!$B$65,IF(AND(J227=Datos!$B$67,X227&lt;0.75,X227&gt;0.49),Datos!$B$66,IF(AND(J227=Datos!$B$68,X227&gt;0.74),Datos!$B$66,IF(AND(J227=Datos!$B$68,X227&lt;0.75,X227&gt;0.49),Datos!$B$67,IF(AND(J227=Datos!$B$69,X227&gt;0.74),Datos!$B$67,IF(AND(J227=Datos!$B$69,X227&lt;0.75,X227&gt;0.49),Datos!$B$68,J227))))))))),J227)))</f>
        <v>-</v>
      </c>
      <c r="Z227" s="223">
        <f>IF(ISERROR((IF(R227=Datos!$B$79,W227,0)+IF(R228=Datos!$B$79,W228,0)+IF(R229=Datos!$B$79,W229,0)+IF(R230=Datos!$B$79,W230,0)+IF(R231=Datos!$B$79,W231,0)+IF(R232=Datos!$B$79,W232,0))/(IF(R227=Datos!$B$79,1,0)+IF(R228=Datos!$B$79,1,0)+IF(R229=Datos!$B$79,1,0)+IF(R230=Datos!$B$79,1,0)+IF(R231=Datos!$B$79,1,0)+IF(R232=Datos!$B$79,1,0))),0,(IF(R227=Datos!$B$79,W227,0)+IF(R228=Datos!$B$79,W228,0)+IF(R229=Datos!$B$79,W229,0)+IF(R230=Datos!$B$79,W230,0)+IF(R231=Datos!$B$79,W231,0)+IF(R232=Datos!$B$79,W232,0))/(IF(R227=Datos!$B$79,1,0)+IF(R228=Datos!$B$79,1,0)+IF(R229=Datos!$B$79,1,0)+IF(R230=Datos!$B$79,1,0)+IF(R231=Datos!$B$79,1,0)+IF(R232=Datos!$B$79,1,0)))</f>
        <v>0</v>
      </c>
      <c r="AA227" s="211" t="str">
        <f>IF(K227="","-",(IF(Z227&gt;0,(IF(K227=Datos!$B$72,Datos!$B$72,IF(AND(K227=Datos!$B$73,Z227&gt;0.49),Datos!$B$72,IF(AND(K227=Datos!$B$74,Z227&gt;0.74),Datos!$B$72,IF(AND(K227=Datos!$B$74,Z227&lt;0.75,Z227&gt;0.49),Datos!$B$73,IF(AND(K227=Datos!$B$75,Z227&gt;0.74),Datos!$B$73,IF(AND(K227=Datos!$B$75,Z227&lt;0.75,Z227&gt;0.49),Datos!$B$74,IF(AND(K227=Datos!$B$76,Z227&gt;0.74),Datos!$B$74,IF(AND(K227=Datos!$B$76,Z227&lt;0.75,Z227&gt;0.49),Datos!$B$75,K227))))))))),K227)))</f>
        <v>-</v>
      </c>
      <c r="AB227" s="214" t="str">
        <f>IF(AND(Y227=Datos!$B$186,AA227=Datos!$B$193),Datos!$D$186,IF(AND(Y227=Datos!$B$186,AA227=Datos!$B$194),Datos!$E$186,IF(AND(Y227=Datos!$B$186,AA227=Datos!$B$195),Datos!$F$186,IF(AND(Y227=Datos!$B$186,AA227=Datos!$B$196),Datos!$G$186,IF(AND(Y227=Datos!$B$186,AA227=Datos!$B$197),Datos!$H$186,IF(AND(Y227=Datos!$B$187,AA227=Datos!$B$193),Datos!$D$187,IF(AND(Y227=Datos!$B$187,AA227=Datos!$B$194),Datos!$E$187,IF(AND(Y227=Datos!$B$187,AA227=Datos!$B$195),Datos!$F$187,IF(AND(Y227=Datos!$B$187,AA227=Datos!$B$196),Datos!$G$187,IF(AND(Y227=Datos!$B$187,AA227=Datos!$B$197),Datos!$H$187,IF(AND(Y227=Datos!$B$188,AA227=Datos!$B$193),Datos!$D$188,IF(AND(Y227=Datos!$B$188,AA227=Datos!$B$194),Datos!$E$188,IF(AND(Y227=Datos!$B$188,AA227=Datos!$B$195),Datos!$F$188,IF(AND(Y227=Datos!$B$188,AA227=Datos!$B$196),Datos!$G$188,IF(AND(Y227=Datos!$B$188,AA227=Datos!$B$197),Datos!$H$188,IF(AND(Y227=Datos!$B$189,AA227=Datos!$B$193),Datos!$D$189,IF(AND(Y227=Datos!$B$189,AA227=Datos!$B$194),Datos!$E$189,IF(AND(Y227=Datos!$B$189,AA227=Datos!$B$195),Datos!$F$189,IF(AND(Y227=Datos!$B$189,AA227=Datos!$B$196),Datos!$G$189,IF(AND(Y227=Datos!$B$189,AA227=Datos!$B$197),Datos!$H$189,IF(AND(Y227=Datos!$B$190,AA227=Datos!$B$193),Datos!$D$190,IF(AND(Y227=Datos!$B$190,AA227=Datos!$B$194),Datos!$E$190,IF(AND(Y227=Datos!$B$190,AA227=Datos!$B$195),Datos!$F$190,IF(AND(Y227=Datos!$B$190,AA227=Datos!$B$196),Datos!$G$190,IF(AND(Y227=Datos!$B$190,AA227=Datos!$B$197),Datos!$H$190,"-")))))))))))))))))))))))))</f>
        <v>-</v>
      </c>
      <c r="AC227" s="103"/>
    </row>
    <row r="228" spans="2:29" s="66" customFormat="1" ht="30" customHeight="1" x14ac:dyDescent="0.25">
      <c r="B228" s="164"/>
      <c r="C228" s="165"/>
      <c r="D228" s="212"/>
      <c r="E228" s="227"/>
      <c r="F228" s="165"/>
      <c r="G228" s="230"/>
      <c r="H228" s="99"/>
      <c r="I228" s="100"/>
      <c r="J228" s="218"/>
      <c r="K228" s="218"/>
      <c r="L228" s="215"/>
      <c r="M228" s="100"/>
      <c r="N228" s="99"/>
      <c r="O228" s="99"/>
      <c r="P228" s="99"/>
      <c r="Q228" s="99"/>
      <c r="R228" s="100"/>
      <c r="S228" s="99"/>
      <c r="T228" s="99"/>
      <c r="U228" s="99"/>
      <c r="V228" s="99"/>
      <c r="W228" s="96">
        <f>((IF(S228=Datos!$B$83,0,IF(S228=Datos!$B$84,5,IF(S228=Datos!$B$85,10,IF(S228=Datos!$B$86,15,IF(S228=Datos!$B$87,20,IF(S228=Datos!$B$88,25,0)))))))/100)+((IF(T228=Datos!$B$83,0,IF(T228=Datos!$B$84,5,IF(T228=Datos!$B$85,10,IF(T228=Datos!$B$86,15,IF(T228=Datos!$B$87,20,IF(T228=Datos!$B$88,25,0)))))))/100)+((IF(U228=Datos!$B$83,0,IF(U228=Datos!$B$84,5,IF(U228=Datos!$B$85,10,IF(U228=Datos!$B$86,15,IF(U228=Datos!$B$87,20,IF(U228=Datos!$B$88,25,0)))))))/100)+((IF(V228=Datos!$B$83,0,IF(V228=Datos!$B$84,5,IF(V228=Datos!$B$85,10,IF(V228=Datos!$B$86,15,IF(V228=Datos!$B$87,20,IF(V228=Datos!$B$88,25,0)))))))/100)</f>
        <v>0</v>
      </c>
      <c r="X228" s="221"/>
      <c r="Y228" s="212"/>
      <c r="Z228" s="224"/>
      <c r="AA228" s="212"/>
      <c r="AB228" s="215"/>
      <c r="AC228" s="104"/>
    </row>
    <row r="229" spans="2:29" s="66" customFormat="1" ht="30" customHeight="1" x14ac:dyDescent="0.25">
      <c r="B229" s="164"/>
      <c r="C229" s="165"/>
      <c r="D229" s="212"/>
      <c r="E229" s="227"/>
      <c r="F229" s="165"/>
      <c r="G229" s="230"/>
      <c r="H229" s="99"/>
      <c r="I229" s="100"/>
      <c r="J229" s="218"/>
      <c r="K229" s="218"/>
      <c r="L229" s="215"/>
      <c r="M229" s="100"/>
      <c r="N229" s="99"/>
      <c r="O229" s="99"/>
      <c r="P229" s="99"/>
      <c r="Q229" s="99"/>
      <c r="R229" s="100"/>
      <c r="S229" s="99"/>
      <c r="T229" s="99"/>
      <c r="U229" s="99"/>
      <c r="V229" s="99"/>
      <c r="W229" s="96">
        <f>((IF(S229=Datos!$B$83,0,IF(S229=Datos!$B$84,5,IF(S229=Datos!$B$85,10,IF(S229=Datos!$B$86,15,IF(S229=Datos!$B$87,20,IF(S229=Datos!$B$88,25,0)))))))/100)+((IF(T229=Datos!$B$83,0,IF(T229=Datos!$B$84,5,IF(T229=Datos!$B$85,10,IF(T229=Datos!$B$86,15,IF(T229=Datos!$B$87,20,IF(T229=Datos!$B$88,25,0)))))))/100)+((IF(U229=Datos!$B$83,0,IF(U229=Datos!$B$84,5,IF(U229=Datos!$B$85,10,IF(U229=Datos!$B$86,15,IF(U229=Datos!$B$87,20,IF(U229=Datos!$B$88,25,0)))))))/100)+((IF(V229=Datos!$B$83,0,IF(V229=Datos!$B$84,5,IF(V229=Datos!$B$85,10,IF(V229=Datos!$B$86,15,IF(V229=Datos!$B$87,20,IF(V229=Datos!$B$88,25,0)))))))/100)</f>
        <v>0</v>
      </c>
      <c r="X229" s="221"/>
      <c r="Y229" s="212"/>
      <c r="Z229" s="224"/>
      <c r="AA229" s="212"/>
      <c r="AB229" s="215"/>
      <c r="AC229" s="104"/>
    </row>
    <row r="230" spans="2:29" s="66" customFormat="1" ht="30" customHeight="1" x14ac:dyDescent="0.25">
      <c r="B230" s="164"/>
      <c r="C230" s="165"/>
      <c r="D230" s="212"/>
      <c r="E230" s="227"/>
      <c r="F230" s="165"/>
      <c r="G230" s="230"/>
      <c r="H230" s="99"/>
      <c r="I230" s="100"/>
      <c r="J230" s="218"/>
      <c r="K230" s="218"/>
      <c r="L230" s="215"/>
      <c r="M230" s="100"/>
      <c r="N230" s="99"/>
      <c r="O230" s="99"/>
      <c r="P230" s="99"/>
      <c r="Q230" s="99"/>
      <c r="R230" s="100"/>
      <c r="S230" s="99"/>
      <c r="T230" s="99"/>
      <c r="U230" s="99"/>
      <c r="V230" s="99"/>
      <c r="W230" s="96">
        <f>((IF(S230=Datos!$B$83,0,IF(S230=Datos!$B$84,5,IF(S230=Datos!$B$85,10,IF(S230=Datos!$B$86,15,IF(S230=Datos!$B$87,20,IF(S230=Datos!$B$88,25,0)))))))/100)+((IF(T230=Datos!$B$83,0,IF(T230=Datos!$B$84,5,IF(T230=Datos!$B$85,10,IF(T230=Datos!$B$86,15,IF(T230=Datos!$B$87,20,IF(T230=Datos!$B$88,25,0)))))))/100)+((IF(U230=Datos!$B$83,0,IF(U230=Datos!$B$84,5,IF(U230=Datos!$B$85,10,IF(U230=Datos!$B$86,15,IF(U230=Datos!$B$87,20,IF(U230=Datos!$B$88,25,0)))))))/100)+((IF(V230=Datos!$B$83,0,IF(V230=Datos!$B$84,5,IF(V230=Datos!$B$85,10,IF(V230=Datos!$B$86,15,IF(V230=Datos!$B$87,20,IF(V230=Datos!$B$88,25,0)))))))/100)</f>
        <v>0</v>
      </c>
      <c r="X230" s="221"/>
      <c r="Y230" s="212"/>
      <c r="Z230" s="224"/>
      <c r="AA230" s="212"/>
      <c r="AB230" s="215"/>
      <c r="AC230" s="104"/>
    </row>
    <row r="231" spans="2:29" s="66" customFormat="1" ht="30" customHeight="1" x14ac:dyDescent="0.25">
      <c r="B231" s="164"/>
      <c r="C231" s="165"/>
      <c r="D231" s="212"/>
      <c r="E231" s="227"/>
      <c r="F231" s="165"/>
      <c r="G231" s="230"/>
      <c r="H231" s="99"/>
      <c r="I231" s="100"/>
      <c r="J231" s="218"/>
      <c r="K231" s="218"/>
      <c r="L231" s="215"/>
      <c r="M231" s="100"/>
      <c r="N231" s="99"/>
      <c r="O231" s="99"/>
      <c r="P231" s="99"/>
      <c r="Q231" s="99"/>
      <c r="R231" s="100"/>
      <c r="S231" s="99"/>
      <c r="T231" s="99"/>
      <c r="U231" s="99"/>
      <c r="V231" s="99"/>
      <c r="W231" s="96">
        <f>((IF(S231=Datos!$B$83,0,IF(S231=Datos!$B$84,5,IF(S231=Datos!$B$85,10,IF(S231=Datos!$B$86,15,IF(S231=Datos!$B$87,20,IF(S231=Datos!$B$88,25,0)))))))/100)+((IF(T231=Datos!$B$83,0,IF(T231=Datos!$B$84,5,IF(T231=Datos!$B$85,10,IF(T231=Datos!$B$86,15,IF(T231=Datos!$B$87,20,IF(T231=Datos!$B$88,25,0)))))))/100)+((IF(U231=Datos!$B$83,0,IF(U231=Datos!$B$84,5,IF(U231=Datos!$B$85,10,IF(U231=Datos!$B$86,15,IF(U231=Datos!$B$87,20,IF(U231=Datos!$B$88,25,0)))))))/100)+((IF(V231=Datos!$B$83,0,IF(V231=Datos!$B$84,5,IF(V231=Datos!$B$85,10,IF(V231=Datos!$B$86,15,IF(V231=Datos!$B$87,20,IF(V231=Datos!$B$88,25,0)))))))/100)</f>
        <v>0</v>
      </c>
      <c r="X231" s="221"/>
      <c r="Y231" s="212"/>
      <c r="Z231" s="224"/>
      <c r="AA231" s="212"/>
      <c r="AB231" s="215"/>
      <c r="AC231" s="104"/>
    </row>
    <row r="232" spans="2:29" s="66" customFormat="1" ht="30" customHeight="1" thickBot="1" x14ac:dyDescent="0.3">
      <c r="B232" s="166"/>
      <c r="C232" s="167"/>
      <c r="D232" s="213"/>
      <c r="E232" s="228"/>
      <c r="F232" s="167"/>
      <c r="G232" s="231"/>
      <c r="H232" s="101"/>
      <c r="I232" s="102"/>
      <c r="J232" s="219"/>
      <c r="K232" s="219"/>
      <c r="L232" s="216"/>
      <c r="M232" s="102"/>
      <c r="N232" s="101"/>
      <c r="O232" s="101"/>
      <c r="P232" s="101"/>
      <c r="Q232" s="101"/>
      <c r="R232" s="102"/>
      <c r="S232" s="101"/>
      <c r="T232" s="101"/>
      <c r="U232" s="101"/>
      <c r="V232" s="101"/>
      <c r="W232" s="97">
        <f>((IF(S232=Datos!$B$83,0,IF(S232=Datos!$B$84,5,IF(S232=Datos!$B$85,10,IF(S232=Datos!$B$86,15,IF(S232=Datos!$B$87,20,IF(S232=Datos!$B$88,25,0)))))))/100)+((IF(T232=Datos!$B$83,0,IF(T232=Datos!$B$84,5,IF(T232=Datos!$B$85,10,IF(T232=Datos!$B$86,15,IF(T232=Datos!$B$87,20,IF(T232=Datos!$B$88,25,0)))))))/100)+((IF(U232=Datos!$B$83,0,IF(U232=Datos!$B$84,5,IF(U232=Datos!$B$85,10,IF(U232=Datos!$B$86,15,IF(U232=Datos!$B$87,20,IF(U232=Datos!$B$88,25,0)))))))/100)+((IF(V232=Datos!$B$83,0,IF(V232=Datos!$B$84,5,IF(V232=Datos!$B$85,10,IF(V232=Datos!$B$86,15,IF(V232=Datos!$B$87,20,IF(V232=Datos!$B$88,25,0)))))))/100)</f>
        <v>0</v>
      </c>
      <c r="X232" s="222"/>
      <c r="Y232" s="213"/>
      <c r="Z232" s="225"/>
      <c r="AA232" s="213"/>
      <c r="AB232" s="216"/>
      <c r="AC232" s="105"/>
    </row>
    <row r="233" spans="2:29" s="66" customFormat="1" ht="30" customHeight="1" x14ac:dyDescent="0.25">
      <c r="B233" s="162"/>
      <c r="C233" s="163"/>
      <c r="D233" s="211" t="str">
        <f>IF(B233="","-",VLOOKUP(B233,Datos!$B$3:$C$25,2,FALSE))</f>
        <v>-</v>
      </c>
      <c r="E233" s="226"/>
      <c r="F233" s="163"/>
      <c r="G233" s="229"/>
      <c r="H233" s="81"/>
      <c r="I233" s="79"/>
      <c r="J233" s="217"/>
      <c r="K233" s="217"/>
      <c r="L233" s="214" t="str">
        <f>IF(AND(J233=Datos!$B$186,K233=Datos!$B$193),Datos!$D$186,IF(AND(J233=Datos!$B$186,K233=Datos!$B$194),Datos!$E$186,IF(AND(J233=Datos!$B$186,K233=Datos!$B$195),Datos!$F$186,IF(AND(J233=Datos!$B$186,K233=Datos!$B$196),Datos!$G$186,IF(AND(J233=Datos!$B$186,K233=Datos!$B$197),Datos!$H$186,IF(AND(J233=Datos!$B$187,K233=Datos!$B$193),Datos!$D$187,IF(AND(J233=Datos!$B$187,K233=Datos!$B$194),Datos!$E$187,IF(AND(J233=Datos!$B$187,K233=Datos!$B$195),Datos!$F$187,IF(AND(J233=Datos!$B$187,K233=Datos!$B$196),Datos!$G$187,IF(AND(J233=Datos!$B$187,K233=Datos!$B$197),Datos!$H$187,IF(AND(J233=Datos!$B$188,K233=Datos!$B$193),Datos!$D$188,IF(AND(J233=Datos!$B$188,K233=Datos!$B$194),Datos!$E$188,IF(AND(J233=Datos!$B$188,K233=Datos!$B$195),Datos!$F$188,IF(AND(J233=Datos!$B$188,K233=Datos!$B$196),Datos!$G$188,IF(AND(J233=Datos!$B$188,K233=Datos!$B$197),Datos!$H$188,IF(AND(J233=Datos!$B$189,K233=Datos!$B$193),Datos!$D$189,IF(AND(J233=Datos!$B$189,K233=Datos!$B$194),Datos!$E$189,IF(AND(J233=Datos!$B$189,K233=Datos!$B$195),Datos!$F$189,IF(AND(J233=Datos!$B$189,K233=Datos!$B$196),Datos!$G$189,IF(AND(J233=Datos!$B$189,K233=Datos!$B$197),Datos!$H$189,IF(AND(J233=Datos!$B$190,K233=Datos!$B$193),Datos!$D$190,IF(AND(J233=Datos!$B$190,K233=Datos!$B$194),Datos!$E$190,IF(AND(J233=Datos!$B$190,K233=Datos!$B$195),Datos!$F$190,IF(AND(J233=Datos!$B$190,K233=Datos!$B$196),Datos!$G$190,IF(AND(J233=Datos!$B$190,K233=Datos!$B$197),Datos!$H$190,"-")))))))))))))))))))))))))</f>
        <v>-</v>
      </c>
      <c r="M233" s="79"/>
      <c r="N233" s="81"/>
      <c r="O233" s="81"/>
      <c r="P233" s="81"/>
      <c r="Q233" s="81"/>
      <c r="R233" s="79"/>
      <c r="S233" s="81"/>
      <c r="T233" s="81"/>
      <c r="U233" s="81"/>
      <c r="V233" s="81"/>
      <c r="W233" s="80">
        <f>((IF(S233=Datos!$B$83,0,IF(S233=Datos!$B$84,5,IF(S233=Datos!$B$85,10,IF(S233=Datos!$B$86,15,IF(S233=Datos!$B$87,20,IF(S233=Datos!$B$88,25,0)))))))/100)+((IF(T233=Datos!$B$83,0,IF(T233=Datos!$B$84,5,IF(T233=Datos!$B$85,10,IF(T233=Datos!$B$86,15,IF(T233=Datos!$B$87,20,IF(T233=Datos!$B$88,25,0)))))))/100)+((IF(U233=Datos!$B$83,0,IF(U233=Datos!$B$84,5,IF(U233=Datos!$B$85,10,IF(U233=Datos!$B$86,15,IF(U233=Datos!$B$87,20,IF(U233=Datos!$B$88,25,0)))))))/100)+((IF(V233=Datos!$B$83,0,IF(V233=Datos!$B$84,5,IF(V233=Datos!$B$85,10,IF(V233=Datos!$B$86,15,IF(V233=Datos!$B$87,20,IF(V233=Datos!$B$88,25,0)))))))/100)</f>
        <v>0</v>
      </c>
      <c r="X233" s="220">
        <f>IF(ISERROR((IF(R233=Datos!$B$80,W233,0)+IF(R234=Datos!$B$80,W234,0)+IF(R235=Datos!$B$80,W235,0)+IF(R236=Datos!$B$80,W236,0)+IF(R237=Datos!$B$80,W237,0)+IF(R238=Datos!$B$80,W238,0))/(IF(R233=Datos!$B$80,1,0)+IF(R234=Datos!$B$80,1,0)+IF(R235=Datos!$B$80,1,0)+IF(R236=Datos!$B$80,1,0)+IF(R237=Datos!$B$80,1,0)+IF(R238=Datos!$B$80,1,0))),0,(IF(R233=Datos!$B$80,W233,0)+IF(R234=Datos!$B$80,W234,0)+IF(R235=Datos!$B$80,W235,0)+IF(R236=Datos!$B$80,W236,0)+IF(R237=Datos!$B$80,W237,0)+IF(R238=Datos!$B$80,W238,0))/(IF(R233=Datos!$B$80,1,0)+IF(R234=Datos!$B$80,1,0)+IF(R235=Datos!$B$80,1,0)+IF(R236=Datos!$B$80,1,0)+IF(R237=Datos!$B$80,1,0)+IF(R238=Datos!$B$80,1,0)))</f>
        <v>0</v>
      </c>
      <c r="Y233" s="211" t="str">
        <f>IF(J233="","-",(IF(X233&gt;0,(IF(J233=Datos!$B$65,Datos!$B$65,IF(AND(J233=Datos!$B$66,X233&gt;0.49),Datos!$B$65,IF(AND(J233=Datos!$B$67,X233&gt;0.74),Datos!$B$65,IF(AND(J233=Datos!$B$67,X233&lt;0.75,X233&gt;0.49),Datos!$B$66,IF(AND(J233=Datos!$B$68,X233&gt;0.74),Datos!$B$66,IF(AND(J233=Datos!$B$68,X233&lt;0.75,X233&gt;0.49),Datos!$B$67,IF(AND(J233=Datos!$B$69,X233&gt;0.74),Datos!$B$67,IF(AND(J233=Datos!$B$69,X233&lt;0.75,X233&gt;0.49),Datos!$B$68,J233))))))))),J233)))</f>
        <v>-</v>
      </c>
      <c r="Z233" s="223">
        <f>IF(ISERROR((IF(R233=Datos!$B$79,W233,0)+IF(R234=Datos!$B$79,W234,0)+IF(R235=Datos!$B$79,W235,0)+IF(R236=Datos!$B$79,W236,0)+IF(R237=Datos!$B$79,W237,0)+IF(R238=Datos!$B$79,W238,0))/(IF(R233=Datos!$B$79,1,0)+IF(R234=Datos!$B$79,1,0)+IF(R235=Datos!$B$79,1,0)+IF(R236=Datos!$B$79,1,0)+IF(R237=Datos!$B$79,1,0)+IF(R238=Datos!$B$79,1,0))),0,(IF(R233=Datos!$B$79,W233,0)+IF(R234=Datos!$B$79,W234,0)+IF(R235=Datos!$B$79,W235,0)+IF(R236=Datos!$B$79,W236,0)+IF(R237=Datos!$B$79,W237,0)+IF(R238=Datos!$B$79,W238,0))/(IF(R233=Datos!$B$79,1,0)+IF(R234=Datos!$B$79,1,0)+IF(R235=Datos!$B$79,1,0)+IF(R236=Datos!$B$79,1,0)+IF(R237=Datos!$B$79,1,0)+IF(R238=Datos!$B$79,1,0)))</f>
        <v>0</v>
      </c>
      <c r="AA233" s="211" t="str">
        <f>IF(K233="","-",(IF(Z233&gt;0,(IF(K233=Datos!$B$72,Datos!$B$72,IF(AND(K233=Datos!$B$73,Z233&gt;0.49),Datos!$B$72,IF(AND(K233=Datos!$B$74,Z233&gt;0.74),Datos!$B$72,IF(AND(K233=Datos!$B$74,Z233&lt;0.75,Z233&gt;0.49),Datos!$B$73,IF(AND(K233=Datos!$B$75,Z233&gt;0.74),Datos!$B$73,IF(AND(K233=Datos!$B$75,Z233&lt;0.75,Z233&gt;0.49),Datos!$B$74,IF(AND(K233=Datos!$B$76,Z233&gt;0.74),Datos!$B$74,IF(AND(K233=Datos!$B$76,Z233&lt;0.75,Z233&gt;0.49),Datos!$B$75,K233))))))))),K233)))</f>
        <v>-</v>
      </c>
      <c r="AB233" s="214" t="str">
        <f>IF(AND(Y233=Datos!$B$186,AA233=Datos!$B$193),Datos!$D$186,IF(AND(Y233=Datos!$B$186,AA233=Datos!$B$194),Datos!$E$186,IF(AND(Y233=Datos!$B$186,AA233=Datos!$B$195),Datos!$F$186,IF(AND(Y233=Datos!$B$186,AA233=Datos!$B$196),Datos!$G$186,IF(AND(Y233=Datos!$B$186,AA233=Datos!$B$197),Datos!$H$186,IF(AND(Y233=Datos!$B$187,AA233=Datos!$B$193),Datos!$D$187,IF(AND(Y233=Datos!$B$187,AA233=Datos!$B$194),Datos!$E$187,IF(AND(Y233=Datos!$B$187,AA233=Datos!$B$195),Datos!$F$187,IF(AND(Y233=Datos!$B$187,AA233=Datos!$B$196),Datos!$G$187,IF(AND(Y233=Datos!$B$187,AA233=Datos!$B$197),Datos!$H$187,IF(AND(Y233=Datos!$B$188,AA233=Datos!$B$193),Datos!$D$188,IF(AND(Y233=Datos!$B$188,AA233=Datos!$B$194),Datos!$E$188,IF(AND(Y233=Datos!$B$188,AA233=Datos!$B$195),Datos!$F$188,IF(AND(Y233=Datos!$B$188,AA233=Datos!$B$196),Datos!$G$188,IF(AND(Y233=Datos!$B$188,AA233=Datos!$B$197),Datos!$H$188,IF(AND(Y233=Datos!$B$189,AA233=Datos!$B$193),Datos!$D$189,IF(AND(Y233=Datos!$B$189,AA233=Datos!$B$194),Datos!$E$189,IF(AND(Y233=Datos!$B$189,AA233=Datos!$B$195),Datos!$F$189,IF(AND(Y233=Datos!$B$189,AA233=Datos!$B$196),Datos!$G$189,IF(AND(Y233=Datos!$B$189,AA233=Datos!$B$197),Datos!$H$189,IF(AND(Y233=Datos!$B$190,AA233=Datos!$B$193),Datos!$D$190,IF(AND(Y233=Datos!$B$190,AA233=Datos!$B$194),Datos!$E$190,IF(AND(Y233=Datos!$B$190,AA233=Datos!$B$195),Datos!$F$190,IF(AND(Y233=Datos!$B$190,AA233=Datos!$B$196),Datos!$G$190,IF(AND(Y233=Datos!$B$190,AA233=Datos!$B$197),Datos!$H$190,"-")))))))))))))))))))))))))</f>
        <v>-</v>
      </c>
      <c r="AC233" s="103"/>
    </row>
    <row r="234" spans="2:29" s="66" customFormat="1" ht="30" customHeight="1" x14ac:dyDescent="0.25">
      <c r="B234" s="164"/>
      <c r="C234" s="165"/>
      <c r="D234" s="212"/>
      <c r="E234" s="227"/>
      <c r="F234" s="165"/>
      <c r="G234" s="230"/>
      <c r="H234" s="99"/>
      <c r="I234" s="100"/>
      <c r="J234" s="218"/>
      <c r="K234" s="218"/>
      <c r="L234" s="215"/>
      <c r="M234" s="100"/>
      <c r="N234" s="99"/>
      <c r="O234" s="99"/>
      <c r="P234" s="99"/>
      <c r="Q234" s="99"/>
      <c r="R234" s="100"/>
      <c r="S234" s="99"/>
      <c r="T234" s="99"/>
      <c r="U234" s="99"/>
      <c r="V234" s="99"/>
      <c r="W234" s="96">
        <f>((IF(S234=Datos!$B$83,0,IF(S234=Datos!$B$84,5,IF(S234=Datos!$B$85,10,IF(S234=Datos!$B$86,15,IF(S234=Datos!$B$87,20,IF(S234=Datos!$B$88,25,0)))))))/100)+((IF(T234=Datos!$B$83,0,IF(T234=Datos!$B$84,5,IF(T234=Datos!$B$85,10,IF(T234=Datos!$B$86,15,IF(T234=Datos!$B$87,20,IF(T234=Datos!$B$88,25,0)))))))/100)+((IF(U234=Datos!$B$83,0,IF(U234=Datos!$B$84,5,IF(U234=Datos!$B$85,10,IF(U234=Datos!$B$86,15,IF(U234=Datos!$B$87,20,IF(U234=Datos!$B$88,25,0)))))))/100)+((IF(V234=Datos!$B$83,0,IF(V234=Datos!$B$84,5,IF(V234=Datos!$B$85,10,IF(V234=Datos!$B$86,15,IF(V234=Datos!$B$87,20,IF(V234=Datos!$B$88,25,0)))))))/100)</f>
        <v>0</v>
      </c>
      <c r="X234" s="221"/>
      <c r="Y234" s="212"/>
      <c r="Z234" s="224"/>
      <c r="AA234" s="212"/>
      <c r="AB234" s="215"/>
      <c r="AC234" s="104"/>
    </row>
    <row r="235" spans="2:29" s="66" customFormat="1" ht="30" customHeight="1" x14ac:dyDescent="0.25">
      <c r="B235" s="164"/>
      <c r="C235" s="165"/>
      <c r="D235" s="212"/>
      <c r="E235" s="227"/>
      <c r="F235" s="165"/>
      <c r="G235" s="230"/>
      <c r="H235" s="99"/>
      <c r="I235" s="100"/>
      <c r="J235" s="218"/>
      <c r="K235" s="218"/>
      <c r="L235" s="215"/>
      <c r="M235" s="100"/>
      <c r="N235" s="99"/>
      <c r="O235" s="99"/>
      <c r="P235" s="99"/>
      <c r="Q235" s="99"/>
      <c r="R235" s="100"/>
      <c r="S235" s="99"/>
      <c r="T235" s="99"/>
      <c r="U235" s="99"/>
      <c r="V235" s="99"/>
      <c r="W235" s="96">
        <f>((IF(S235=Datos!$B$83,0,IF(S235=Datos!$B$84,5,IF(S235=Datos!$B$85,10,IF(S235=Datos!$B$86,15,IF(S235=Datos!$B$87,20,IF(S235=Datos!$B$88,25,0)))))))/100)+((IF(T235=Datos!$B$83,0,IF(T235=Datos!$B$84,5,IF(T235=Datos!$B$85,10,IF(T235=Datos!$B$86,15,IF(T235=Datos!$B$87,20,IF(T235=Datos!$B$88,25,0)))))))/100)+((IF(U235=Datos!$B$83,0,IF(U235=Datos!$B$84,5,IF(U235=Datos!$B$85,10,IF(U235=Datos!$B$86,15,IF(U235=Datos!$B$87,20,IF(U235=Datos!$B$88,25,0)))))))/100)+((IF(V235=Datos!$B$83,0,IF(V235=Datos!$B$84,5,IF(V235=Datos!$B$85,10,IF(V235=Datos!$B$86,15,IF(V235=Datos!$B$87,20,IF(V235=Datos!$B$88,25,0)))))))/100)</f>
        <v>0</v>
      </c>
      <c r="X235" s="221"/>
      <c r="Y235" s="212"/>
      <c r="Z235" s="224"/>
      <c r="AA235" s="212"/>
      <c r="AB235" s="215"/>
      <c r="AC235" s="104"/>
    </row>
    <row r="236" spans="2:29" s="66" customFormat="1" ht="30" customHeight="1" x14ac:dyDescent="0.25">
      <c r="B236" s="164"/>
      <c r="C236" s="165"/>
      <c r="D236" s="212"/>
      <c r="E236" s="227"/>
      <c r="F236" s="165"/>
      <c r="G236" s="230"/>
      <c r="H236" s="99"/>
      <c r="I236" s="100"/>
      <c r="J236" s="218"/>
      <c r="K236" s="218"/>
      <c r="L236" s="215"/>
      <c r="M236" s="100"/>
      <c r="N236" s="99"/>
      <c r="O236" s="99"/>
      <c r="P236" s="99"/>
      <c r="Q236" s="99"/>
      <c r="R236" s="100"/>
      <c r="S236" s="99"/>
      <c r="T236" s="99"/>
      <c r="U236" s="99"/>
      <c r="V236" s="99"/>
      <c r="W236" s="96">
        <f>((IF(S236=Datos!$B$83,0,IF(S236=Datos!$B$84,5,IF(S236=Datos!$B$85,10,IF(S236=Datos!$B$86,15,IF(S236=Datos!$B$87,20,IF(S236=Datos!$B$88,25,0)))))))/100)+((IF(T236=Datos!$B$83,0,IF(T236=Datos!$B$84,5,IF(T236=Datos!$B$85,10,IF(T236=Datos!$B$86,15,IF(T236=Datos!$B$87,20,IF(T236=Datos!$B$88,25,0)))))))/100)+((IF(U236=Datos!$B$83,0,IF(U236=Datos!$B$84,5,IF(U236=Datos!$B$85,10,IF(U236=Datos!$B$86,15,IF(U236=Datos!$B$87,20,IF(U236=Datos!$B$88,25,0)))))))/100)+((IF(V236=Datos!$B$83,0,IF(V236=Datos!$B$84,5,IF(V236=Datos!$B$85,10,IF(V236=Datos!$B$86,15,IF(V236=Datos!$B$87,20,IF(V236=Datos!$B$88,25,0)))))))/100)</f>
        <v>0</v>
      </c>
      <c r="X236" s="221"/>
      <c r="Y236" s="212"/>
      <c r="Z236" s="224"/>
      <c r="AA236" s="212"/>
      <c r="AB236" s="215"/>
      <c r="AC236" s="104"/>
    </row>
    <row r="237" spans="2:29" s="66" customFormat="1" ht="30" customHeight="1" x14ac:dyDescent="0.25">
      <c r="B237" s="164"/>
      <c r="C237" s="165"/>
      <c r="D237" s="212"/>
      <c r="E237" s="227"/>
      <c r="F237" s="165"/>
      <c r="G237" s="230"/>
      <c r="H237" s="99"/>
      <c r="I237" s="100"/>
      <c r="J237" s="218"/>
      <c r="K237" s="218"/>
      <c r="L237" s="215"/>
      <c r="M237" s="100"/>
      <c r="N237" s="99"/>
      <c r="O237" s="99"/>
      <c r="P237" s="99"/>
      <c r="Q237" s="99"/>
      <c r="R237" s="100"/>
      <c r="S237" s="99"/>
      <c r="T237" s="99"/>
      <c r="U237" s="99"/>
      <c r="V237" s="99"/>
      <c r="W237" s="96">
        <f>((IF(S237=Datos!$B$83,0,IF(S237=Datos!$B$84,5,IF(S237=Datos!$B$85,10,IF(S237=Datos!$B$86,15,IF(S237=Datos!$B$87,20,IF(S237=Datos!$B$88,25,0)))))))/100)+((IF(T237=Datos!$B$83,0,IF(T237=Datos!$B$84,5,IF(T237=Datos!$B$85,10,IF(T237=Datos!$B$86,15,IF(T237=Datos!$B$87,20,IF(T237=Datos!$B$88,25,0)))))))/100)+((IF(U237=Datos!$B$83,0,IF(U237=Datos!$B$84,5,IF(U237=Datos!$B$85,10,IF(U237=Datos!$B$86,15,IF(U237=Datos!$B$87,20,IF(U237=Datos!$B$88,25,0)))))))/100)+((IF(V237=Datos!$B$83,0,IF(V237=Datos!$B$84,5,IF(V237=Datos!$B$85,10,IF(V237=Datos!$B$86,15,IF(V237=Datos!$B$87,20,IF(V237=Datos!$B$88,25,0)))))))/100)</f>
        <v>0</v>
      </c>
      <c r="X237" s="221"/>
      <c r="Y237" s="212"/>
      <c r="Z237" s="224"/>
      <c r="AA237" s="212"/>
      <c r="AB237" s="215"/>
      <c r="AC237" s="104"/>
    </row>
    <row r="238" spans="2:29" s="66" customFormat="1" ht="30" customHeight="1" thickBot="1" x14ac:dyDescent="0.3">
      <c r="B238" s="166"/>
      <c r="C238" s="167"/>
      <c r="D238" s="213"/>
      <c r="E238" s="228"/>
      <c r="F238" s="167"/>
      <c r="G238" s="231"/>
      <c r="H238" s="101"/>
      <c r="I238" s="102"/>
      <c r="J238" s="219"/>
      <c r="K238" s="219"/>
      <c r="L238" s="216"/>
      <c r="M238" s="102"/>
      <c r="N238" s="101"/>
      <c r="O238" s="101"/>
      <c r="P238" s="101"/>
      <c r="Q238" s="101"/>
      <c r="R238" s="102"/>
      <c r="S238" s="101"/>
      <c r="T238" s="101"/>
      <c r="U238" s="101"/>
      <c r="V238" s="101"/>
      <c r="W238" s="97">
        <f>((IF(S238=Datos!$B$83,0,IF(S238=Datos!$B$84,5,IF(S238=Datos!$B$85,10,IF(S238=Datos!$B$86,15,IF(S238=Datos!$B$87,20,IF(S238=Datos!$B$88,25,0)))))))/100)+((IF(T238=Datos!$B$83,0,IF(T238=Datos!$B$84,5,IF(T238=Datos!$B$85,10,IF(T238=Datos!$B$86,15,IF(T238=Datos!$B$87,20,IF(T238=Datos!$B$88,25,0)))))))/100)+((IF(U238=Datos!$B$83,0,IF(U238=Datos!$B$84,5,IF(U238=Datos!$B$85,10,IF(U238=Datos!$B$86,15,IF(U238=Datos!$B$87,20,IF(U238=Datos!$B$88,25,0)))))))/100)+((IF(V238=Datos!$B$83,0,IF(V238=Datos!$B$84,5,IF(V238=Datos!$B$85,10,IF(V238=Datos!$B$86,15,IF(V238=Datos!$B$87,20,IF(V238=Datos!$B$88,25,0)))))))/100)</f>
        <v>0</v>
      </c>
      <c r="X238" s="222"/>
      <c r="Y238" s="213"/>
      <c r="Z238" s="225"/>
      <c r="AA238" s="213"/>
      <c r="AB238" s="216"/>
      <c r="AC238" s="105"/>
    </row>
    <row r="239" spans="2:29" s="66" customFormat="1" ht="30" customHeight="1" x14ac:dyDescent="0.25">
      <c r="B239" s="162"/>
      <c r="C239" s="163"/>
      <c r="D239" s="211" t="str">
        <f>IF(B239="","-",VLOOKUP(B239,Datos!$B$3:$C$25,2,FALSE))</f>
        <v>-</v>
      </c>
      <c r="E239" s="226"/>
      <c r="F239" s="163"/>
      <c r="G239" s="229"/>
      <c r="H239" s="81"/>
      <c r="I239" s="79"/>
      <c r="J239" s="217"/>
      <c r="K239" s="217"/>
      <c r="L239" s="214" t="str">
        <f>IF(AND(J239=Datos!$B$186,K239=Datos!$B$193),Datos!$D$186,IF(AND(J239=Datos!$B$186,K239=Datos!$B$194),Datos!$E$186,IF(AND(J239=Datos!$B$186,K239=Datos!$B$195),Datos!$F$186,IF(AND(J239=Datos!$B$186,K239=Datos!$B$196),Datos!$G$186,IF(AND(J239=Datos!$B$186,K239=Datos!$B$197),Datos!$H$186,IF(AND(J239=Datos!$B$187,K239=Datos!$B$193),Datos!$D$187,IF(AND(J239=Datos!$B$187,K239=Datos!$B$194),Datos!$E$187,IF(AND(J239=Datos!$B$187,K239=Datos!$B$195),Datos!$F$187,IF(AND(J239=Datos!$B$187,K239=Datos!$B$196),Datos!$G$187,IF(AND(J239=Datos!$B$187,K239=Datos!$B$197),Datos!$H$187,IF(AND(J239=Datos!$B$188,K239=Datos!$B$193),Datos!$D$188,IF(AND(J239=Datos!$B$188,K239=Datos!$B$194),Datos!$E$188,IF(AND(J239=Datos!$B$188,K239=Datos!$B$195),Datos!$F$188,IF(AND(J239=Datos!$B$188,K239=Datos!$B$196),Datos!$G$188,IF(AND(J239=Datos!$B$188,K239=Datos!$B$197),Datos!$H$188,IF(AND(J239=Datos!$B$189,K239=Datos!$B$193),Datos!$D$189,IF(AND(J239=Datos!$B$189,K239=Datos!$B$194),Datos!$E$189,IF(AND(J239=Datos!$B$189,K239=Datos!$B$195),Datos!$F$189,IF(AND(J239=Datos!$B$189,K239=Datos!$B$196),Datos!$G$189,IF(AND(J239=Datos!$B$189,K239=Datos!$B$197),Datos!$H$189,IF(AND(J239=Datos!$B$190,K239=Datos!$B$193),Datos!$D$190,IF(AND(J239=Datos!$B$190,K239=Datos!$B$194),Datos!$E$190,IF(AND(J239=Datos!$B$190,K239=Datos!$B$195),Datos!$F$190,IF(AND(J239=Datos!$B$190,K239=Datos!$B$196),Datos!$G$190,IF(AND(J239=Datos!$B$190,K239=Datos!$B$197),Datos!$H$190,"-")))))))))))))))))))))))))</f>
        <v>-</v>
      </c>
      <c r="M239" s="79"/>
      <c r="N239" s="81"/>
      <c r="O239" s="81"/>
      <c r="P239" s="81"/>
      <c r="Q239" s="81"/>
      <c r="R239" s="79"/>
      <c r="S239" s="81"/>
      <c r="T239" s="81"/>
      <c r="U239" s="81"/>
      <c r="V239" s="81"/>
      <c r="W239" s="80">
        <f>((IF(S239=Datos!$B$83,0,IF(S239=Datos!$B$84,5,IF(S239=Datos!$B$85,10,IF(S239=Datos!$B$86,15,IF(S239=Datos!$B$87,20,IF(S239=Datos!$B$88,25,0)))))))/100)+((IF(T239=Datos!$B$83,0,IF(T239=Datos!$B$84,5,IF(T239=Datos!$B$85,10,IF(T239=Datos!$B$86,15,IF(T239=Datos!$B$87,20,IF(T239=Datos!$B$88,25,0)))))))/100)+((IF(U239=Datos!$B$83,0,IF(U239=Datos!$B$84,5,IF(U239=Datos!$B$85,10,IF(U239=Datos!$B$86,15,IF(U239=Datos!$B$87,20,IF(U239=Datos!$B$88,25,0)))))))/100)+((IF(V239=Datos!$B$83,0,IF(V239=Datos!$B$84,5,IF(V239=Datos!$B$85,10,IF(V239=Datos!$B$86,15,IF(V239=Datos!$B$87,20,IF(V239=Datos!$B$88,25,0)))))))/100)</f>
        <v>0</v>
      </c>
      <c r="X239" s="220">
        <f>IF(ISERROR((IF(R239=Datos!$B$80,W239,0)+IF(R240=Datos!$B$80,W240,0)+IF(R241=Datos!$B$80,W241,0)+IF(R242=Datos!$B$80,W242,0)+IF(R243=Datos!$B$80,W243,0)+IF(R244=Datos!$B$80,W244,0))/(IF(R239=Datos!$B$80,1,0)+IF(R240=Datos!$B$80,1,0)+IF(R241=Datos!$B$80,1,0)+IF(R242=Datos!$B$80,1,0)+IF(R243=Datos!$B$80,1,0)+IF(R244=Datos!$B$80,1,0))),0,(IF(R239=Datos!$B$80,W239,0)+IF(R240=Datos!$B$80,W240,0)+IF(R241=Datos!$B$80,W241,0)+IF(R242=Datos!$B$80,W242,0)+IF(R243=Datos!$B$80,W243,0)+IF(R244=Datos!$B$80,W244,0))/(IF(R239=Datos!$B$80,1,0)+IF(R240=Datos!$B$80,1,0)+IF(R241=Datos!$B$80,1,0)+IF(R242=Datos!$B$80,1,0)+IF(R243=Datos!$B$80,1,0)+IF(R244=Datos!$B$80,1,0)))</f>
        <v>0</v>
      </c>
      <c r="Y239" s="211" t="str">
        <f>IF(J239="","-",(IF(X239&gt;0,(IF(J239=Datos!$B$65,Datos!$B$65,IF(AND(J239=Datos!$B$66,X239&gt;0.49),Datos!$B$65,IF(AND(J239=Datos!$B$67,X239&gt;0.74),Datos!$B$65,IF(AND(J239=Datos!$B$67,X239&lt;0.75,X239&gt;0.49),Datos!$B$66,IF(AND(J239=Datos!$B$68,X239&gt;0.74),Datos!$B$66,IF(AND(J239=Datos!$B$68,X239&lt;0.75,X239&gt;0.49),Datos!$B$67,IF(AND(J239=Datos!$B$69,X239&gt;0.74),Datos!$B$67,IF(AND(J239=Datos!$B$69,X239&lt;0.75,X239&gt;0.49),Datos!$B$68,J239))))))))),J239)))</f>
        <v>-</v>
      </c>
      <c r="Z239" s="223">
        <f>IF(ISERROR((IF(R239=Datos!$B$79,W239,0)+IF(R240=Datos!$B$79,W240,0)+IF(R241=Datos!$B$79,W241,0)+IF(R242=Datos!$B$79,W242,0)+IF(R243=Datos!$B$79,W243,0)+IF(R244=Datos!$B$79,W244,0))/(IF(R239=Datos!$B$79,1,0)+IF(R240=Datos!$B$79,1,0)+IF(R241=Datos!$B$79,1,0)+IF(R242=Datos!$B$79,1,0)+IF(R243=Datos!$B$79,1,0)+IF(R244=Datos!$B$79,1,0))),0,(IF(R239=Datos!$B$79,W239,0)+IF(R240=Datos!$B$79,W240,0)+IF(R241=Datos!$B$79,W241,0)+IF(R242=Datos!$B$79,W242,0)+IF(R243=Datos!$B$79,W243,0)+IF(R244=Datos!$B$79,W244,0))/(IF(R239=Datos!$B$79,1,0)+IF(R240=Datos!$B$79,1,0)+IF(R241=Datos!$B$79,1,0)+IF(R242=Datos!$B$79,1,0)+IF(R243=Datos!$B$79,1,0)+IF(R244=Datos!$B$79,1,0)))</f>
        <v>0</v>
      </c>
      <c r="AA239" s="211" t="str">
        <f>IF(K239="","-",(IF(Z239&gt;0,(IF(K239=Datos!$B$72,Datos!$B$72,IF(AND(K239=Datos!$B$73,Z239&gt;0.49),Datos!$B$72,IF(AND(K239=Datos!$B$74,Z239&gt;0.74),Datos!$B$72,IF(AND(K239=Datos!$B$74,Z239&lt;0.75,Z239&gt;0.49),Datos!$B$73,IF(AND(K239=Datos!$B$75,Z239&gt;0.74),Datos!$B$73,IF(AND(K239=Datos!$B$75,Z239&lt;0.75,Z239&gt;0.49),Datos!$B$74,IF(AND(K239=Datos!$B$76,Z239&gt;0.74),Datos!$B$74,IF(AND(K239=Datos!$B$76,Z239&lt;0.75,Z239&gt;0.49),Datos!$B$75,K239))))))))),K239)))</f>
        <v>-</v>
      </c>
      <c r="AB239" s="214" t="str">
        <f>IF(AND(Y239=Datos!$B$186,AA239=Datos!$B$193),Datos!$D$186,IF(AND(Y239=Datos!$B$186,AA239=Datos!$B$194),Datos!$E$186,IF(AND(Y239=Datos!$B$186,AA239=Datos!$B$195),Datos!$F$186,IF(AND(Y239=Datos!$B$186,AA239=Datos!$B$196),Datos!$G$186,IF(AND(Y239=Datos!$B$186,AA239=Datos!$B$197),Datos!$H$186,IF(AND(Y239=Datos!$B$187,AA239=Datos!$B$193),Datos!$D$187,IF(AND(Y239=Datos!$B$187,AA239=Datos!$B$194),Datos!$E$187,IF(AND(Y239=Datos!$B$187,AA239=Datos!$B$195),Datos!$F$187,IF(AND(Y239=Datos!$B$187,AA239=Datos!$B$196),Datos!$G$187,IF(AND(Y239=Datos!$B$187,AA239=Datos!$B$197),Datos!$H$187,IF(AND(Y239=Datos!$B$188,AA239=Datos!$B$193),Datos!$D$188,IF(AND(Y239=Datos!$B$188,AA239=Datos!$B$194),Datos!$E$188,IF(AND(Y239=Datos!$B$188,AA239=Datos!$B$195),Datos!$F$188,IF(AND(Y239=Datos!$B$188,AA239=Datos!$B$196),Datos!$G$188,IF(AND(Y239=Datos!$B$188,AA239=Datos!$B$197),Datos!$H$188,IF(AND(Y239=Datos!$B$189,AA239=Datos!$B$193),Datos!$D$189,IF(AND(Y239=Datos!$B$189,AA239=Datos!$B$194),Datos!$E$189,IF(AND(Y239=Datos!$B$189,AA239=Datos!$B$195),Datos!$F$189,IF(AND(Y239=Datos!$B$189,AA239=Datos!$B$196),Datos!$G$189,IF(AND(Y239=Datos!$B$189,AA239=Datos!$B$197),Datos!$H$189,IF(AND(Y239=Datos!$B$190,AA239=Datos!$B$193),Datos!$D$190,IF(AND(Y239=Datos!$B$190,AA239=Datos!$B$194),Datos!$E$190,IF(AND(Y239=Datos!$B$190,AA239=Datos!$B$195),Datos!$F$190,IF(AND(Y239=Datos!$B$190,AA239=Datos!$B$196),Datos!$G$190,IF(AND(Y239=Datos!$B$190,AA239=Datos!$B$197),Datos!$H$190,"-")))))))))))))))))))))))))</f>
        <v>-</v>
      </c>
      <c r="AC239" s="103"/>
    </row>
    <row r="240" spans="2:29" s="66" customFormat="1" ht="30" customHeight="1" x14ac:dyDescent="0.25">
      <c r="B240" s="164"/>
      <c r="C240" s="165"/>
      <c r="D240" s="212"/>
      <c r="E240" s="227"/>
      <c r="F240" s="165"/>
      <c r="G240" s="230"/>
      <c r="H240" s="99"/>
      <c r="I240" s="100"/>
      <c r="J240" s="218"/>
      <c r="K240" s="218"/>
      <c r="L240" s="215"/>
      <c r="M240" s="100"/>
      <c r="N240" s="99"/>
      <c r="O240" s="99"/>
      <c r="P240" s="99"/>
      <c r="Q240" s="99"/>
      <c r="R240" s="100"/>
      <c r="S240" s="99"/>
      <c r="T240" s="99"/>
      <c r="U240" s="99"/>
      <c r="V240" s="99"/>
      <c r="W240" s="96">
        <f>((IF(S240=Datos!$B$83,0,IF(S240=Datos!$B$84,5,IF(S240=Datos!$B$85,10,IF(S240=Datos!$B$86,15,IF(S240=Datos!$B$87,20,IF(S240=Datos!$B$88,25,0)))))))/100)+((IF(T240=Datos!$B$83,0,IF(T240=Datos!$B$84,5,IF(T240=Datos!$B$85,10,IF(T240=Datos!$B$86,15,IF(T240=Datos!$B$87,20,IF(T240=Datos!$B$88,25,0)))))))/100)+((IF(U240=Datos!$B$83,0,IF(U240=Datos!$B$84,5,IF(U240=Datos!$B$85,10,IF(U240=Datos!$B$86,15,IF(U240=Datos!$B$87,20,IF(U240=Datos!$B$88,25,0)))))))/100)+((IF(V240=Datos!$B$83,0,IF(V240=Datos!$B$84,5,IF(V240=Datos!$B$85,10,IF(V240=Datos!$B$86,15,IF(V240=Datos!$B$87,20,IF(V240=Datos!$B$88,25,0)))))))/100)</f>
        <v>0</v>
      </c>
      <c r="X240" s="221"/>
      <c r="Y240" s="212"/>
      <c r="Z240" s="224"/>
      <c r="AA240" s="212"/>
      <c r="AB240" s="215"/>
      <c r="AC240" s="104"/>
    </row>
    <row r="241" spans="2:29" s="66" customFormat="1" ht="30" customHeight="1" x14ac:dyDescent="0.25">
      <c r="B241" s="164"/>
      <c r="C241" s="165"/>
      <c r="D241" s="212"/>
      <c r="E241" s="227"/>
      <c r="F241" s="165"/>
      <c r="G241" s="230"/>
      <c r="H241" s="99"/>
      <c r="I241" s="100"/>
      <c r="J241" s="218"/>
      <c r="K241" s="218"/>
      <c r="L241" s="215"/>
      <c r="M241" s="100"/>
      <c r="N241" s="99"/>
      <c r="O241" s="99"/>
      <c r="P241" s="99"/>
      <c r="Q241" s="99"/>
      <c r="R241" s="100"/>
      <c r="S241" s="99"/>
      <c r="T241" s="99"/>
      <c r="U241" s="99"/>
      <c r="V241" s="99"/>
      <c r="W241" s="96">
        <f>((IF(S241=Datos!$B$83,0,IF(S241=Datos!$B$84,5,IF(S241=Datos!$B$85,10,IF(S241=Datos!$B$86,15,IF(S241=Datos!$B$87,20,IF(S241=Datos!$B$88,25,0)))))))/100)+((IF(T241=Datos!$B$83,0,IF(T241=Datos!$B$84,5,IF(T241=Datos!$B$85,10,IF(T241=Datos!$B$86,15,IF(T241=Datos!$B$87,20,IF(T241=Datos!$B$88,25,0)))))))/100)+((IF(U241=Datos!$B$83,0,IF(U241=Datos!$B$84,5,IF(U241=Datos!$B$85,10,IF(U241=Datos!$B$86,15,IF(U241=Datos!$B$87,20,IF(U241=Datos!$B$88,25,0)))))))/100)+((IF(V241=Datos!$B$83,0,IF(V241=Datos!$B$84,5,IF(V241=Datos!$B$85,10,IF(V241=Datos!$B$86,15,IF(V241=Datos!$B$87,20,IF(V241=Datos!$B$88,25,0)))))))/100)</f>
        <v>0</v>
      </c>
      <c r="X241" s="221"/>
      <c r="Y241" s="212"/>
      <c r="Z241" s="224"/>
      <c r="AA241" s="212"/>
      <c r="AB241" s="215"/>
      <c r="AC241" s="104"/>
    </row>
    <row r="242" spans="2:29" s="66" customFormat="1" ht="30" customHeight="1" x14ac:dyDescent="0.25">
      <c r="B242" s="164"/>
      <c r="C242" s="165"/>
      <c r="D242" s="212"/>
      <c r="E242" s="227"/>
      <c r="F242" s="165"/>
      <c r="G242" s="230"/>
      <c r="H242" s="99"/>
      <c r="I242" s="100"/>
      <c r="J242" s="218"/>
      <c r="K242" s="218"/>
      <c r="L242" s="215"/>
      <c r="M242" s="100"/>
      <c r="N242" s="99"/>
      <c r="O242" s="99"/>
      <c r="P242" s="99"/>
      <c r="Q242" s="99"/>
      <c r="R242" s="100"/>
      <c r="S242" s="99"/>
      <c r="T242" s="99"/>
      <c r="U242" s="99"/>
      <c r="V242" s="99"/>
      <c r="W242" s="96">
        <f>((IF(S242=Datos!$B$83,0,IF(S242=Datos!$B$84,5,IF(S242=Datos!$B$85,10,IF(S242=Datos!$B$86,15,IF(S242=Datos!$B$87,20,IF(S242=Datos!$B$88,25,0)))))))/100)+((IF(T242=Datos!$B$83,0,IF(T242=Datos!$B$84,5,IF(T242=Datos!$B$85,10,IF(T242=Datos!$B$86,15,IF(T242=Datos!$B$87,20,IF(T242=Datos!$B$88,25,0)))))))/100)+((IF(U242=Datos!$B$83,0,IF(U242=Datos!$B$84,5,IF(U242=Datos!$B$85,10,IF(U242=Datos!$B$86,15,IF(U242=Datos!$B$87,20,IF(U242=Datos!$B$88,25,0)))))))/100)+((IF(V242=Datos!$B$83,0,IF(V242=Datos!$B$84,5,IF(V242=Datos!$B$85,10,IF(V242=Datos!$B$86,15,IF(V242=Datos!$B$87,20,IF(V242=Datos!$B$88,25,0)))))))/100)</f>
        <v>0</v>
      </c>
      <c r="X242" s="221"/>
      <c r="Y242" s="212"/>
      <c r="Z242" s="224"/>
      <c r="AA242" s="212"/>
      <c r="AB242" s="215"/>
      <c r="AC242" s="104"/>
    </row>
    <row r="243" spans="2:29" s="66" customFormat="1" ht="30" customHeight="1" x14ac:dyDescent="0.25">
      <c r="B243" s="164"/>
      <c r="C243" s="165"/>
      <c r="D243" s="212"/>
      <c r="E243" s="227"/>
      <c r="F243" s="165"/>
      <c r="G243" s="230"/>
      <c r="H243" s="99"/>
      <c r="I243" s="100"/>
      <c r="J243" s="218"/>
      <c r="K243" s="218"/>
      <c r="L243" s="215"/>
      <c r="M243" s="100"/>
      <c r="N243" s="99"/>
      <c r="O243" s="99"/>
      <c r="P243" s="99"/>
      <c r="Q243" s="99"/>
      <c r="R243" s="100"/>
      <c r="S243" s="99"/>
      <c r="T243" s="99"/>
      <c r="U243" s="99"/>
      <c r="V243" s="99"/>
      <c r="W243" s="96">
        <f>((IF(S243=Datos!$B$83,0,IF(S243=Datos!$B$84,5,IF(S243=Datos!$B$85,10,IF(S243=Datos!$B$86,15,IF(S243=Datos!$B$87,20,IF(S243=Datos!$B$88,25,0)))))))/100)+((IF(T243=Datos!$B$83,0,IF(T243=Datos!$B$84,5,IF(T243=Datos!$B$85,10,IF(T243=Datos!$B$86,15,IF(T243=Datos!$B$87,20,IF(T243=Datos!$B$88,25,0)))))))/100)+((IF(U243=Datos!$B$83,0,IF(U243=Datos!$B$84,5,IF(U243=Datos!$B$85,10,IF(U243=Datos!$B$86,15,IF(U243=Datos!$B$87,20,IF(U243=Datos!$B$88,25,0)))))))/100)+((IF(V243=Datos!$B$83,0,IF(V243=Datos!$B$84,5,IF(V243=Datos!$B$85,10,IF(V243=Datos!$B$86,15,IF(V243=Datos!$B$87,20,IF(V243=Datos!$B$88,25,0)))))))/100)</f>
        <v>0</v>
      </c>
      <c r="X243" s="221"/>
      <c r="Y243" s="212"/>
      <c r="Z243" s="224"/>
      <c r="AA243" s="212"/>
      <c r="AB243" s="215"/>
      <c r="AC243" s="104"/>
    </row>
    <row r="244" spans="2:29" s="66" customFormat="1" ht="30" customHeight="1" thickBot="1" x14ac:dyDescent="0.3">
      <c r="B244" s="166"/>
      <c r="C244" s="167"/>
      <c r="D244" s="213"/>
      <c r="E244" s="228"/>
      <c r="F244" s="167"/>
      <c r="G244" s="231"/>
      <c r="H244" s="101"/>
      <c r="I244" s="102"/>
      <c r="J244" s="219"/>
      <c r="K244" s="219"/>
      <c r="L244" s="216"/>
      <c r="M244" s="102"/>
      <c r="N244" s="101"/>
      <c r="O244" s="101"/>
      <c r="P244" s="101"/>
      <c r="Q244" s="101"/>
      <c r="R244" s="102"/>
      <c r="S244" s="101"/>
      <c r="T244" s="101"/>
      <c r="U244" s="101"/>
      <c r="V244" s="101"/>
      <c r="W244" s="97">
        <f>((IF(S244=Datos!$B$83,0,IF(S244=Datos!$B$84,5,IF(S244=Datos!$B$85,10,IF(S244=Datos!$B$86,15,IF(S244=Datos!$B$87,20,IF(S244=Datos!$B$88,25,0)))))))/100)+((IF(T244=Datos!$B$83,0,IF(T244=Datos!$B$84,5,IF(T244=Datos!$B$85,10,IF(T244=Datos!$B$86,15,IF(T244=Datos!$B$87,20,IF(T244=Datos!$B$88,25,0)))))))/100)+((IF(U244=Datos!$B$83,0,IF(U244=Datos!$B$84,5,IF(U244=Datos!$B$85,10,IF(U244=Datos!$B$86,15,IF(U244=Datos!$B$87,20,IF(U244=Datos!$B$88,25,0)))))))/100)+((IF(V244=Datos!$B$83,0,IF(V244=Datos!$B$84,5,IF(V244=Datos!$B$85,10,IF(V244=Datos!$B$86,15,IF(V244=Datos!$B$87,20,IF(V244=Datos!$B$88,25,0)))))))/100)</f>
        <v>0</v>
      </c>
      <c r="X244" s="222"/>
      <c r="Y244" s="213"/>
      <c r="Z244" s="225"/>
      <c r="AA244" s="213"/>
      <c r="AB244" s="216"/>
      <c r="AC244" s="105"/>
    </row>
    <row r="245" spans="2:29" s="66" customFormat="1" ht="30" customHeight="1" x14ac:dyDescent="0.25">
      <c r="B245" s="162"/>
      <c r="C245" s="163"/>
      <c r="D245" s="211" t="str">
        <f>IF(B245="","-",VLOOKUP(B245,Datos!$B$3:$C$25,2,FALSE))</f>
        <v>-</v>
      </c>
      <c r="E245" s="226"/>
      <c r="F245" s="163"/>
      <c r="G245" s="229"/>
      <c r="H245" s="81"/>
      <c r="I245" s="79"/>
      <c r="J245" s="217"/>
      <c r="K245" s="217"/>
      <c r="L245" s="214" t="str">
        <f>IF(AND(J245=Datos!$B$186,K245=Datos!$B$193),Datos!$D$186,IF(AND(J245=Datos!$B$186,K245=Datos!$B$194),Datos!$E$186,IF(AND(J245=Datos!$B$186,K245=Datos!$B$195),Datos!$F$186,IF(AND(J245=Datos!$B$186,K245=Datos!$B$196),Datos!$G$186,IF(AND(J245=Datos!$B$186,K245=Datos!$B$197),Datos!$H$186,IF(AND(J245=Datos!$B$187,K245=Datos!$B$193),Datos!$D$187,IF(AND(J245=Datos!$B$187,K245=Datos!$B$194),Datos!$E$187,IF(AND(J245=Datos!$B$187,K245=Datos!$B$195),Datos!$F$187,IF(AND(J245=Datos!$B$187,K245=Datos!$B$196),Datos!$G$187,IF(AND(J245=Datos!$B$187,K245=Datos!$B$197),Datos!$H$187,IF(AND(J245=Datos!$B$188,K245=Datos!$B$193),Datos!$D$188,IF(AND(J245=Datos!$B$188,K245=Datos!$B$194),Datos!$E$188,IF(AND(J245=Datos!$B$188,K245=Datos!$B$195),Datos!$F$188,IF(AND(J245=Datos!$B$188,K245=Datos!$B$196),Datos!$G$188,IF(AND(J245=Datos!$B$188,K245=Datos!$B$197),Datos!$H$188,IF(AND(J245=Datos!$B$189,K245=Datos!$B$193),Datos!$D$189,IF(AND(J245=Datos!$B$189,K245=Datos!$B$194),Datos!$E$189,IF(AND(J245=Datos!$B$189,K245=Datos!$B$195),Datos!$F$189,IF(AND(J245=Datos!$B$189,K245=Datos!$B$196),Datos!$G$189,IF(AND(J245=Datos!$B$189,K245=Datos!$B$197),Datos!$H$189,IF(AND(J245=Datos!$B$190,K245=Datos!$B$193),Datos!$D$190,IF(AND(J245=Datos!$B$190,K245=Datos!$B$194),Datos!$E$190,IF(AND(J245=Datos!$B$190,K245=Datos!$B$195),Datos!$F$190,IF(AND(J245=Datos!$B$190,K245=Datos!$B$196),Datos!$G$190,IF(AND(J245=Datos!$B$190,K245=Datos!$B$197),Datos!$H$190,"-")))))))))))))))))))))))))</f>
        <v>-</v>
      </c>
      <c r="M245" s="79"/>
      <c r="N245" s="81"/>
      <c r="O245" s="81"/>
      <c r="P245" s="81"/>
      <c r="Q245" s="81"/>
      <c r="R245" s="79"/>
      <c r="S245" s="81"/>
      <c r="T245" s="81"/>
      <c r="U245" s="81"/>
      <c r="V245" s="81"/>
      <c r="W245" s="80">
        <f>((IF(S245=Datos!$B$83,0,IF(S245=Datos!$B$84,5,IF(S245=Datos!$B$85,10,IF(S245=Datos!$B$86,15,IF(S245=Datos!$B$87,20,IF(S245=Datos!$B$88,25,0)))))))/100)+((IF(T245=Datos!$B$83,0,IF(T245=Datos!$B$84,5,IF(T245=Datos!$B$85,10,IF(T245=Datos!$B$86,15,IF(T245=Datos!$B$87,20,IF(T245=Datos!$B$88,25,0)))))))/100)+((IF(U245=Datos!$B$83,0,IF(U245=Datos!$B$84,5,IF(U245=Datos!$B$85,10,IF(U245=Datos!$B$86,15,IF(U245=Datos!$B$87,20,IF(U245=Datos!$B$88,25,0)))))))/100)+((IF(V245=Datos!$B$83,0,IF(V245=Datos!$B$84,5,IF(V245=Datos!$B$85,10,IF(V245=Datos!$B$86,15,IF(V245=Datos!$B$87,20,IF(V245=Datos!$B$88,25,0)))))))/100)</f>
        <v>0</v>
      </c>
      <c r="X245" s="220">
        <f>IF(ISERROR((IF(R245=Datos!$B$80,W245,0)+IF(R246=Datos!$B$80,W246,0)+IF(R247=Datos!$B$80,W247,0)+IF(R248=Datos!$B$80,W248,0)+IF(R249=Datos!$B$80,W249,0)+IF(R250=Datos!$B$80,W250,0))/(IF(R245=Datos!$B$80,1,0)+IF(R246=Datos!$B$80,1,0)+IF(R247=Datos!$B$80,1,0)+IF(R248=Datos!$B$80,1,0)+IF(R249=Datos!$B$80,1,0)+IF(R250=Datos!$B$80,1,0))),0,(IF(R245=Datos!$B$80,W245,0)+IF(R246=Datos!$B$80,W246,0)+IF(R247=Datos!$B$80,W247,0)+IF(R248=Datos!$B$80,W248,0)+IF(R249=Datos!$B$80,W249,0)+IF(R250=Datos!$B$80,W250,0))/(IF(R245=Datos!$B$80,1,0)+IF(R246=Datos!$B$80,1,0)+IF(R247=Datos!$B$80,1,0)+IF(R248=Datos!$B$80,1,0)+IF(R249=Datos!$B$80,1,0)+IF(R250=Datos!$B$80,1,0)))</f>
        <v>0</v>
      </c>
      <c r="Y245" s="211" t="str">
        <f>IF(J245="","-",(IF(X245&gt;0,(IF(J245=Datos!$B$65,Datos!$B$65,IF(AND(J245=Datos!$B$66,X245&gt;0.49),Datos!$B$65,IF(AND(J245=Datos!$B$67,X245&gt;0.74),Datos!$B$65,IF(AND(J245=Datos!$B$67,X245&lt;0.75,X245&gt;0.49),Datos!$B$66,IF(AND(J245=Datos!$B$68,X245&gt;0.74),Datos!$B$66,IF(AND(J245=Datos!$B$68,X245&lt;0.75,X245&gt;0.49),Datos!$B$67,IF(AND(J245=Datos!$B$69,X245&gt;0.74),Datos!$B$67,IF(AND(J245=Datos!$B$69,X245&lt;0.75,X245&gt;0.49),Datos!$B$68,J245))))))))),J245)))</f>
        <v>-</v>
      </c>
      <c r="Z245" s="223">
        <f>IF(ISERROR((IF(R245=Datos!$B$79,W245,0)+IF(R246=Datos!$B$79,W246,0)+IF(R247=Datos!$B$79,W247,0)+IF(R248=Datos!$B$79,W248,0)+IF(R249=Datos!$B$79,W249,0)+IF(R250=Datos!$B$79,W250,0))/(IF(R245=Datos!$B$79,1,0)+IF(R246=Datos!$B$79,1,0)+IF(R247=Datos!$B$79,1,0)+IF(R248=Datos!$B$79,1,0)+IF(R249=Datos!$B$79,1,0)+IF(R250=Datos!$B$79,1,0))),0,(IF(R245=Datos!$B$79,W245,0)+IF(R246=Datos!$B$79,W246,0)+IF(R247=Datos!$B$79,W247,0)+IF(R248=Datos!$B$79,W248,0)+IF(R249=Datos!$B$79,W249,0)+IF(R250=Datos!$B$79,W250,0))/(IF(R245=Datos!$B$79,1,0)+IF(R246=Datos!$B$79,1,0)+IF(R247=Datos!$B$79,1,0)+IF(R248=Datos!$B$79,1,0)+IF(R249=Datos!$B$79,1,0)+IF(R250=Datos!$B$79,1,0)))</f>
        <v>0</v>
      </c>
      <c r="AA245" s="211" t="str">
        <f>IF(K245="","-",(IF(Z245&gt;0,(IF(K245=Datos!$B$72,Datos!$B$72,IF(AND(K245=Datos!$B$73,Z245&gt;0.49),Datos!$B$72,IF(AND(K245=Datos!$B$74,Z245&gt;0.74),Datos!$B$72,IF(AND(K245=Datos!$B$74,Z245&lt;0.75,Z245&gt;0.49),Datos!$B$73,IF(AND(K245=Datos!$B$75,Z245&gt;0.74),Datos!$B$73,IF(AND(K245=Datos!$B$75,Z245&lt;0.75,Z245&gt;0.49),Datos!$B$74,IF(AND(K245=Datos!$B$76,Z245&gt;0.74),Datos!$B$74,IF(AND(K245=Datos!$B$76,Z245&lt;0.75,Z245&gt;0.49),Datos!$B$75,K245))))))))),K245)))</f>
        <v>-</v>
      </c>
      <c r="AB245" s="214" t="str">
        <f>IF(AND(Y245=Datos!$B$186,AA245=Datos!$B$193),Datos!$D$186,IF(AND(Y245=Datos!$B$186,AA245=Datos!$B$194),Datos!$E$186,IF(AND(Y245=Datos!$B$186,AA245=Datos!$B$195),Datos!$F$186,IF(AND(Y245=Datos!$B$186,AA245=Datos!$B$196),Datos!$G$186,IF(AND(Y245=Datos!$B$186,AA245=Datos!$B$197),Datos!$H$186,IF(AND(Y245=Datos!$B$187,AA245=Datos!$B$193),Datos!$D$187,IF(AND(Y245=Datos!$B$187,AA245=Datos!$B$194),Datos!$E$187,IF(AND(Y245=Datos!$B$187,AA245=Datos!$B$195),Datos!$F$187,IF(AND(Y245=Datos!$B$187,AA245=Datos!$B$196),Datos!$G$187,IF(AND(Y245=Datos!$B$187,AA245=Datos!$B$197),Datos!$H$187,IF(AND(Y245=Datos!$B$188,AA245=Datos!$B$193),Datos!$D$188,IF(AND(Y245=Datos!$B$188,AA245=Datos!$B$194),Datos!$E$188,IF(AND(Y245=Datos!$B$188,AA245=Datos!$B$195),Datos!$F$188,IF(AND(Y245=Datos!$B$188,AA245=Datos!$B$196),Datos!$G$188,IF(AND(Y245=Datos!$B$188,AA245=Datos!$B$197),Datos!$H$188,IF(AND(Y245=Datos!$B$189,AA245=Datos!$B$193),Datos!$D$189,IF(AND(Y245=Datos!$B$189,AA245=Datos!$B$194),Datos!$E$189,IF(AND(Y245=Datos!$B$189,AA245=Datos!$B$195),Datos!$F$189,IF(AND(Y245=Datos!$B$189,AA245=Datos!$B$196),Datos!$G$189,IF(AND(Y245=Datos!$B$189,AA245=Datos!$B$197),Datos!$H$189,IF(AND(Y245=Datos!$B$190,AA245=Datos!$B$193),Datos!$D$190,IF(AND(Y245=Datos!$B$190,AA245=Datos!$B$194),Datos!$E$190,IF(AND(Y245=Datos!$B$190,AA245=Datos!$B$195),Datos!$F$190,IF(AND(Y245=Datos!$B$190,AA245=Datos!$B$196),Datos!$G$190,IF(AND(Y245=Datos!$B$190,AA245=Datos!$B$197),Datos!$H$190,"-")))))))))))))))))))))))))</f>
        <v>-</v>
      </c>
      <c r="AC245" s="103"/>
    </row>
    <row r="246" spans="2:29" s="66" customFormat="1" ht="30" customHeight="1" x14ac:dyDescent="0.25">
      <c r="B246" s="164"/>
      <c r="C246" s="165"/>
      <c r="D246" s="212"/>
      <c r="E246" s="227"/>
      <c r="F246" s="165"/>
      <c r="G246" s="230"/>
      <c r="H246" s="99"/>
      <c r="I246" s="100"/>
      <c r="J246" s="218"/>
      <c r="K246" s="218"/>
      <c r="L246" s="215"/>
      <c r="M246" s="100"/>
      <c r="N246" s="99"/>
      <c r="O246" s="99"/>
      <c r="P246" s="99"/>
      <c r="Q246" s="99"/>
      <c r="R246" s="100"/>
      <c r="S246" s="99"/>
      <c r="T246" s="99"/>
      <c r="U246" s="99"/>
      <c r="V246" s="99"/>
      <c r="W246" s="96">
        <f>((IF(S246=Datos!$B$83,0,IF(S246=Datos!$B$84,5,IF(S246=Datos!$B$85,10,IF(S246=Datos!$B$86,15,IF(S246=Datos!$B$87,20,IF(S246=Datos!$B$88,25,0)))))))/100)+((IF(T246=Datos!$B$83,0,IF(T246=Datos!$B$84,5,IF(T246=Datos!$B$85,10,IF(T246=Datos!$B$86,15,IF(T246=Datos!$B$87,20,IF(T246=Datos!$B$88,25,0)))))))/100)+((IF(U246=Datos!$B$83,0,IF(U246=Datos!$B$84,5,IF(U246=Datos!$B$85,10,IF(U246=Datos!$B$86,15,IF(U246=Datos!$B$87,20,IF(U246=Datos!$B$88,25,0)))))))/100)+((IF(V246=Datos!$B$83,0,IF(V246=Datos!$B$84,5,IF(V246=Datos!$B$85,10,IF(V246=Datos!$B$86,15,IF(V246=Datos!$B$87,20,IF(V246=Datos!$B$88,25,0)))))))/100)</f>
        <v>0</v>
      </c>
      <c r="X246" s="221"/>
      <c r="Y246" s="212"/>
      <c r="Z246" s="224"/>
      <c r="AA246" s="212"/>
      <c r="AB246" s="215"/>
      <c r="AC246" s="104"/>
    </row>
    <row r="247" spans="2:29" s="66" customFormat="1" ht="30" customHeight="1" x14ac:dyDescent="0.25">
      <c r="B247" s="164"/>
      <c r="C247" s="165"/>
      <c r="D247" s="212"/>
      <c r="E247" s="227"/>
      <c r="F247" s="165"/>
      <c r="G247" s="230"/>
      <c r="H247" s="99"/>
      <c r="I247" s="100"/>
      <c r="J247" s="218"/>
      <c r="K247" s="218"/>
      <c r="L247" s="215"/>
      <c r="M247" s="100"/>
      <c r="N247" s="99"/>
      <c r="O247" s="99"/>
      <c r="P247" s="99"/>
      <c r="Q247" s="99"/>
      <c r="R247" s="100"/>
      <c r="S247" s="99"/>
      <c r="T247" s="99"/>
      <c r="U247" s="99"/>
      <c r="V247" s="99"/>
      <c r="W247" s="96">
        <f>((IF(S247=Datos!$B$83,0,IF(S247=Datos!$B$84,5,IF(S247=Datos!$B$85,10,IF(S247=Datos!$B$86,15,IF(S247=Datos!$B$87,20,IF(S247=Datos!$B$88,25,0)))))))/100)+((IF(T247=Datos!$B$83,0,IF(T247=Datos!$B$84,5,IF(T247=Datos!$B$85,10,IF(T247=Datos!$B$86,15,IF(T247=Datos!$B$87,20,IF(T247=Datos!$B$88,25,0)))))))/100)+((IF(U247=Datos!$B$83,0,IF(U247=Datos!$B$84,5,IF(U247=Datos!$B$85,10,IF(U247=Datos!$B$86,15,IF(U247=Datos!$B$87,20,IF(U247=Datos!$B$88,25,0)))))))/100)+((IF(V247=Datos!$B$83,0,IF(V247=Datos!$B$84,5,IF(V247=Datos!$B$85,10,IF(V247=Datos!$B$86,15,IF(V247=Datos!$B$87,20,IF(V247=Datos!$B$88,25,0)))))))/100)</f>
        <v>0</v>
      </c>
      <c r="X247" s="221"/>
      <c r="Y247" s="212"/>
      <c r="Z247" s="224"/>
      <c r="AA247" s="212"/>
      <c r="AB247" s="215"/>
      <c r="AC247" s="104"/>
    </row>
    <row r="248" spans="2:29" s="66" customFormat="1" ht="30" customHeight="1" x14ac:dyDescent="0.25">
      <c r="B248" s="164"/>
      <c r="C248" s="165"/>
      <c r="D248" s="212"/>
      <c r="E248" s="227"/>
      <c r="F248" s="165"/>
      <c r="G248" s="230"/>
      <c r="H248" s="99"/>
      <c r="I248" s="100"/>
      <c r="J248" s="218"/>
      <c r="K248" s="218"/>
      <c r="L248" s="215"/>
      <c r="M248" s="100"/>
      <c r="N248" s="99"/>
      <c r="O248" s="99"/>
      <c r="P248" s="99"/>
      <c r="Q248" s="99"/>
      <c r="R248" s="100"/>
      <c r="S248" s="99"/>
      <c r="T248" s="99"/>
      <c r="U248" s="99"/>
      <c r="V248" s="99"/>
      <c r="W248" s="96">
        <f>((IF(S248=Datos!$B$83,0,IF(S248=Datos!$B$84,5,IF(S248=Datos!$B$85,10,IF(S248=Datos!$B$86,15,IF(S248=Datos!$B$87,20,IF(S248=Datos!$B$88,25,0)))))))/100)+((IF(T248=Datos!$B$83,0,IF(T248=Datos!$B$84,5,IF(T248=Datos!$B$85,10,IF(T248=Datos!$B$86,15,IF(T248=Datos!$B$87,20,IF(T248=Datos!$B$88,25,0)))))))/100)+((IF(U248=Datos!$B$83,0,IF(U248=Datos!$B$84,5,IF(U248=Datos!$B$85,10,IF(U248=Datos!$B$86,15,IF(U248=Datos!$B$87,20,IF(U248=Datos!$B$88,25,0)))))))/100)+((IF(V248=Datos!$B$83,0,IF(V248=Datos!$B$84,5,IF(V248=Datos!$B$85,10,IF(V248=Datos!$B$86,15,IF(V248=Datos!$B$87,20,IF(V248=Datos!$B$88,25,0)))))))/100)</f>
        <v>0</v>
      </c>
      <c r="X248" s="221"/>
      <c r="Y248" s="212"/>
      <c r="Z248" s="224"/>
      <c r="AA248" s="212"/>
      <c r="AB248" s="215"/>
      <c r="AC248" s="104"/>
    </row>
    <row r="249" spans="2:29" s="66" customFormat="1" ht="30" customHeight="1" x14ac:dyDescent="0.25">
      <c r="B249" s="164"/>
      <c r="C249" s="165"/>
      <c r="D249" s="212"/>
      <c r="E249" s="227"/>
      <c r="F249" s="165"/>
      <c r="G249" s="230"/>
      <c r="H249" s="99"/>
      <c r="I249" s="100"/>
      <c r="J249" s="218"/>
      <c r="K249" s="218"/>
      <c r="L249" s="215"/>
      <c r="M249" s="100"/>
      <c r="N249" s="99"/>
      <c r="O249" s="99"/>
      <c r="P249" s="99"/>
      <c r="Q249" s="99"/>
      <c r="R249" s="100"/>
      <c r="S249" s="99"/>
      <c r="T249" s="99"/>
      <c r="U249" s="99"/>
      <c r="V249" s="99"/>
      <c r="W249" s="96">
        <f>((IF(S249=Datos!$B$83,0,IF(S249=Datos!$B$84,5,IF(S249=Datos!$B$85,10,IF(S249=Datos!$B$86,15,IF(S249=Datos!$B$87,20,IF(S249=Datos!$B$88,25,0)))))))/100)+((IF(T249=Datos!$B$83,0,IF(T249=Datos!$B$84,5,IF(T249=Datos!$B$85,10,IF(T249=Datos!$B$86,15,IF(T249=Datos!$B$87,20,IF(T249=Datos!$B$88,25,0)))))))/100)+((IF(U249=Datos!$B$83,0,IF(U249=Datos!$B$84,5,IF(U249=Datos!$B$85,10,IF(U249=Datos!$B$86,15,IF(U249=Datos!$B$87,20,IF(U249=Datos!$B$88,25,0)))))))/100)+((IF(V249=Datos!$B$83,0,IF(V249=Datos!$B$84,5,IF(V249=Datos!$B$85,10,IF(V249=Datos!$B$86,15,IF(V249=Datos!$B$87,20,IF(V249=Datos!$B$88,25,0)))))))/100)</f>
        <v>0</v>
      </c>
      <c r="X249" s="221"/>
      <c r="Y249" s="212"/>
      <c r="Z249" s="224"/>
      <c r="AA249" s="212"/>
      <c r="AB249" s="215"/>
      <c r="AC249" s="104"/>
    </row>
    <row r="250" spans="2:29" s="66" customFormat="1" ht="30" customHeight="1" thickBot="1" x14ac:dyDescent="0.3">
      <c r="B250" s="166"/>
      <c r="C250" s="167"/>
      <c r="D250" s="213"/>
      <c r="E250" s="228"/>
      <c r="F250" s="167"/>
      <c r="G250" s="231"/>
      <c r="H250" s="101"/>
      <c r="I250" s="102"/>
      <c r="J250" s="219"/>
      <c r="K250" s="219"/>
      <c r="L250" s="216"/>
      <c r="M250" s="102"/>
      <c r="N250" s="101"/>
      <c r="O250" s="101"/>
      <c r="P250" s="101"/>
      <c r="Q250" s="101"/>
      <c r="R250" s="102"/>
      <c r="S250" s="101"/>
      <c r="T250" s="101"/>
      <c r="U250" s="101"/>
      <c r="V250" s="101"/>
      <c r="W250" s="97">
        <f>((IF(S250=Datos!$B$83,0,IF(S250=Datos!$B$84,5,IF(S250=Datos!$B$85,10,IF(S250=Datos!$B$86,15,IF(S250=Datos!$B$87,20,IF(S250=Datos!$B$88,25,0)))))))/100)+((IF(T250=Datos!$B$83,0,IF(T250=Datos!$B$84,5,IF(T250=Datos!$B$85,10,IF(T250=Datos!$B$86,15,IF(T250=Datos!$B$87,20,IF(T250=Datos!$B$88,25,0)))))))/100)+((IF(U250=Datos!$B$83,0,IF(U250=Datos!$B$84,5,IF(U250=Datos!$B$85,10,IF(U250=Datos!$B$86,15,IF(U250=Datos!$B$87,20,IF(U250=Datos!$B$88,25,0)))))))/100)+((IF(V250=Datos!$B$83,0,IF(V250=Datos!$B$84,5,IF(V250=Datos!$B$85,10,IF(V250=Datos!$B$86,15,IF(V250=Datos!$B$87,20,IF(V250=Datos!$B$88,25,0)))))))/100)</f>
        <v>0</v>
      </c>
      <c r="X250" s="222"/>
      <c r="Y250" s="213"/>
      <c r="Z250" s="225"/>
      <c r="AA250" s="213"/>
      <c r="AB250" s="216"/>
      <c r="AC250" s="105"/>
    </row>
    <row r="251" spans="2:29" s="66" customFormat="1" ht="30" customHeight="1" x14ac:dyDescent="0.25">
      <c r="B251" s="162"/>
      <c r="C251" s="163"/>
      <c r="D251" s="211" t="str">
        <f>IF(B251="","-",VLOOKUP(B251,Datos!$B$3:$C$25,2,FALSE))</f>
        <v>-</v>
      </c>
      <c r="E251" s="226"/>
      <c r="F251" s="163"/>
      <c r="G251" s="229"/>
      <c r="H251" s="81"/>
      <c r="I251" s="79"/>
      <c r="J251" s="217"/>
      <c r="K251" s="217"/>
      <c r="L251" s="214" t="str">
        <f>IF(AND(J251=Datos!$B$186,K251=Datos!$B$193),Datos!$D$186,IF(AND(J251=Datos!$B$186,K251=Datos!$B$194),Datos!$E$186,IF(AND(J251=Datos!$B$186,K251=Datos!$B$195),Datos!$F$186,IF(AND(J251=Datos!$B$186,K251=Datos!$B$196),Datos!$G$186,IF(AND(J251=Datos!$B$186,K251=Datos!$B$197),Datos!$H$186,IF(AND(J251=Datos!$B$187,K251=Datos!$B$193),Datos!$D$187,IF(AND(J251=Datos!$B$187,K251=Datos!$B$194),Datos!$E$187,IF(AND(J251=Datos!$B$187,K251=Datos!$B$195),Datos!$F$187,IF(AND(J251=Datos!$B$187,K251=Datos!$B$196),Datos!$G$187,IF(AND(J251=Datos!$B$187,K251=Datos!$B$197),Datos!$H$187,IF(AND(J251=Datos!$B$188,K251=Datos!$B$193),Datos!$D$188,IF(AND(J251=Datos!$B$188,K251=Datos!$B$194),Datos!$E$188,IF(AND(J251=Datos!$B$188,K251=Datos!$B$195),Datos!$F$188,IF(AND(J251=Datos!$B$188,K251=Datos!$B$196),Datos!$G$188,IF(AND(J251=Datos!$B$188,K251=Datos!$B$197),Datos!$H$188,IF(AND(J251=Datos!$B$189,K251=Datos!$B$193),Datos!$D$189,IF(AND(J251=Datos!$B$189,K251=Datos!$B$194),Datos!$E$189,IF(AND(J251=Datos!$B$189,K251=Datos!$B$195),Datos!$F$189,IF(AND(J251=Datos!$B$189,K251=Datos!$B$196),Datos!$G$189,IF(AND(J251=Datos!$B$189,K251=Datos!$B$197),Datos!$H$189,IF(AND(J251=Datos!$B$190,K251=Datos!$B$193),Datos!$D$190,IF(AND(J251=Datos!$B$190,K251=Datos!$B$194),Datos!$E$190,IF(AND(J251=Datos!$B$190,K251=Datos!$B$195),Datos!$F$190,IF(AND(J251=Datos!$B$190,K251=Datos!$B$196),Datos!$G$190,IF(AND(J251=Datos!$B$190,K251=Datos!$B$197),Datos!$H$190,"-")))))))))))))))))))))))))</f>
        <v>-</v>
      </c>
      <c r="M251" s="79"/>
      <c r="N251" s="81"/>
      <c r="O251" s="81"/>
      <c r="P251" s="81"/>
      <c r="Q251" s="81"/>
      <c r="R251" s="79"/>
      <c r="S251" s="81"/>
      <c r="T251" s="81"/>
      <c r="U251" s="81"/>
      <c r="V251" s="81"/>
      <c r="W251" s="80">
        <f>((IF(S251=Datos!$B$83,0,IF(S251=Datos!$B$84,5,IF(S251=Datos!$B$85,10,IF(S251=Datos!$B$86,15,IF(S251=Datos!$B$87,20,IF(S251=Datos!$B$88,25,0)))))))/100)+((IF(T251=Datos!$B$83,0,IF(T251=Datos!$B$84,5,IF(T251=Datos!$B$85,10,IF(T251=Datos!$B$86,15,IF(T251=Datos!$B$87,20,IF(T251=Datos!$B$88,25,0)))))))/100)+((IF(U251=Datos!$B$83,0,IF(U251=Datos!$B$84,5,IF(U251=Datos!$B$85,10,IF(U251=Datos!$B$86,15,IF(U251=Datos!$B$87,20,IF(U251=Datos!$B$88,25,0)))))))/100)+((IF(V251=Datos!$B$83,0,IF(V251=Datos!$B$84,5,IF(V251=Datos!$B$85,10,IF(V251=Datos!$B$86,15,IF(V251=Datos!$B$87,20,IF(V251=Datos!$B$88,25,0)))))))/100)</f>
        <v>0</v>
      </c>
      <c r="X251" s="220">
        <f>IF(ISERROR((IF(R251=Datos!$B$80,W251,0)+IF(R252=Datos!$B$80,W252,0)+IF(R253=Datos!$B$80,W253,0)+IF(R254=Datos!$B$80,W254,0)+IF(R255=Datos!$B$80,W255,0)+IF(R256=Datos!$B$80,W256,0))/(IF(R251=Datos!$B$80,1,0)+IF(R252=Datos!$B$80,1,0)+IF(R253=Datos!$B$80,1,0)+IF(R254=Datos!$B$80,1,0)+IF(R255=Datos!$B$80,1,0)+IF(R256=Datos!$B$80,1,0))),0,(IF(R251=Datos!$B$80,W251,0)+IF(R252=Datos!$B$80,W252,0)+IF(R253=Datos!$B$80,W253,0)+IF(R254=Datos!$B$80,W254,0)+IF(R255=Datos!$B$80,W255,0)+IF(R256=Datos!$B$80,W256,0))/(IF(R251=Datos!$B$80,1,0)+IF(R252=Datos!$B$80,1,0)+IF(R253=Datos!$B$80,1,0)+IF(R254=Datos!$B$80,1,0)+IF(R255=Datos!$B$80,1,0)+IF(R256=Datos!$B$80,1,0)))</f>
        <v>0</v>
      </c>
      <c r="Y251" s="211" t="str">
        <f>IF(J251="","-",(IF(X251&gt;0,(IF(J251=Datos!$B$65,Datos!$B$65,IF(AND(J251=Datos!$B$66,X251&gt;0.49),Datos!$B$65,IF(AND(J251=Datos!$B$67,X251&gt;0.74),Datos!$B$65,IF(AND(J251=Datos!$B$67,X251&lt;0.75,X251&gt;0.49),Datos!$B$66,IF(AND(J251=Datos!$B$68,X251&gt;0.74),Datos!$B$66,IF(AND(J251=Datos!$B$68,X251&lt;0.75,X251&gt;0.49),Datos!$B$67,IF(AND(J251=Datos!$B$69,X251&gt;0.74),Datos!$B$67,IF(AND(J251=Datos!$B$69,X251&lt;0.75,X251&gt;0.49),Datos!$B$68,J251))))))))),J251)))</f>
        <v>-</v>
      </c>
      <c r="Z251" s="223">
        <f>IF(ISERROR((IF(R251=Datos!$B$79,W251,0)+IF(R252=Datos!$B$79,W252,0)+IF(R253=Datos!$B$79,W253,0)+IF(R254=Datos!$B$79,W254,0)+IF(R255=Datos!$B$79,W255,0)+IF(R256=Datos!$B$79,W256,0))/(IF(R251=Datos!$B$79,1,0)+IF(R252=Datos!$B$79,1,0)+IF(R253=Datos!$B$79,1,0)+IF(R254=Datos!$B$79,1,0)+IF(R255=Datos!$B$79,1,0)+IF(R256=Datos!$B$79,1,0))),0,(IF(R251=Datos!$B$79,W251,0)+IF(R252=Datos!$B$79,W252,0)+IF(R253=Datos!$B$79,W253,0)+IF(R254=Datos!$B$79,W254,0)+IF(R255=Datos!$B$79,W255,0)+IF(R256=Datos!$B$79,W256,0))/(IF(R251=Datos!$B$79,1,0)+IF(R252=Datos!$B$79,1,0)+IF(R253=Datos!$B$79,1,0)+IF(R254=Datos!$B$79,1,0)+IF(R255=Datos!$B$79,1,0)+IF(R256=Datos!$B$79,1,0)))</f>
        <v>0</v>
      </c>
      <c r="AA251" s="211" t="str">
        <f>IF(K251="","-",(IF(Z251&gt;0,(IF(K251=Datos!$B$72,Datos!$B$72,IF(AND(K251=Datos!$B$73,Z251&gt;0.49),Datos!$B$72,IF(AND(K251=Datos!$B$74,Z251&gt;0.74),Datos!$B$72,IF(AND(K251=Datos!$B$74,Z251&lt;0.75,Z251&gt;0.49),Datos!$B$73,IF(AND(K251=Datos!$B$75,Z251&gt;0.74),Datos!$B$73,IF(AND(K251=Datos!$B$75,Z251&lt;0.75,Z251&gt;0.49),Datos!$B$74,IF(AND(K251=Datos!$B$76,Z251&gt;0.74),Datos!$B$74,IF(AND(K251=Datos!$B$76,Z251&lt;0.75,Z251&gt;0.49),Datos!$B$75,K251))))))))),K251)))</f>
        <v>-</v>
      </c>
      <c r="AB251" s="214" t="str">
        <f>IF(AND(Y251=Datos!$B$186,AA251=Datos!$B$193),Datos!$D$186,IF(AND(Y251=Datos!$B$186,AA251=Datos!$B$194),Datos!$E$186,IF(AND(Y251=Datos!$B$186,AA251=Datos!$B$195),Datos!$F$186,IF(AND(Y251=Datos!$B$186,AA251=Datos!$B$196),Datos!$G$186,IF(AND(Y251=Datos!$B$186,AA251=Datos!$B$197),Datos!$H$186,IF(AND(Y251=Datos!$B$187,AA251=Datos!$B$193),Datos!$D$187,IF(AND(Y251=Datos!$B$187,AA251=Datos!$B$194),Datos!$E$187,IF(AND(Y251=Datos!$B$187,AA251=Datos!$B$195),Datos!$F$187,IF(AND(Y251=Datos!$B$187,AA251=Datos!$B$196),Datos!$G$187,IF(AND(Y251=Datos!$B$187,AA251=Datos!$B$197),Datos!$H$187,IF(AND(Y251=Datos!$B$188,AA251=Datos!$B$193),Datos!$D$188,IF(AND(Y251=Datos!$B$188,AA251=Datos!$B$194),Datos!$E$188,IF(AND(Y251=Datos!$B$188,AA251=Datos!$B$195),Datos!$F$188,IF(AND(Y251=Datos!$B$188,AA251=Datos!$B$196),Datos!$G$188,IF(AND(Y251=Datos!$B$188,AA251=Datos!$B$197),Datos!$H$188,IF(AND(Y251=Datos!$B$189,AA251=Datos!$B$193),Datos!$D$189,IF(AND(Y251=Datos!$B$189,AA251=Datos!$B$194),Datos!$E$189,IF(AND(Y251=Datos!$B$189,AA251=Datos!$B$195),Datos!$F$189,IF(AND(Y251=Datos!$B$189,AA251=Datos!$B$196),Datos!$G$189,IF(AND(Y251=Datos!$B$189,AA251=Datos!$B$197),Datos!$H$189,IF(AND(Y251=Datos!$B$190,AA251=Datos!$B$193),Datos!$D$190,IF(AND(Y251=Datos!$B$190,AA251=Datos!$B$194),Datos!$E$190,IF(AND(Y251=Datos!$B$190,AA251=Datos!$B$195),Datos!$F$190,IF(AND(Y251=Datos!$B$190,AA251=Datos!$B$196),Datos!$G$190,IF(AND(Y251=Datos!$B$190,AA251=Datos!$B$197),Datos!$H$190,"-")))))))))))))))))))))))))</f>
        <v>-</v>
      </c>
      <c r="AC251" s="103"/>
    </row>
    <row r="252" spans="2:29" s="66" customFormat="1" ht="30" customHeight="1" x14ac:dyDescent="0.25">
      <c r="B252" s="164"/>
      <c r="C252" s="165"/>
      <c r="D252" s="212"/>
      <c r="E252" s="227"/>
      <c r="F252" s="165"/>
      <c r="G252" s="230"/>
      <c r="H252" s="99"/>
      <c r="I252" s="100"/>
      <c r="J252" s="218"/>
      <c r="K252" s="218"/>
      <c r="L252" s="215"/>
      <c r="M252" s="100"/>
      <c r="N252" s="99"/>
      <c r="O252" s="99"/>
      <c r="P252" s="99"/>
      <c r="Q252" s="99"/>
      <c r="R252" s="100"/>
      <c r="S252" s="99"/>
      <c r="T252" s="99"/>
      <c r="U252" s="99"/>
      <c r="V252" s="99"/>
      <c r="W252" s="96">
        <f>((IF(S252=Datos!$B$83,0,IF(S252=Datos!$B$84,5,IF(S252=Datos!$B$85,10,IF(S252=Datos!$B$86,15,IF(S252=Datos!$B$87,20,IF(S252=Datos!$B$88,25,0)))))))/100)+((IF(T252=Datos!$B$83,0,IF(T252=Datos!$B$84,5,IF(T252=Datos!$B$85,10,IF(T252=Datos!$B$86,15,IF(T252=Datos!$B$87,20,IF(T252=Datos!$B$88,25,0)))))))/100)+((IF(U252=Datos!$B$83,0,IF(U252=Datos!$B$84,5,IF(U252=Datos!$B$85,10,IF(U252=Datos!$B$86,15,IF(U252=Datos!$B$87,20,IF(U252=Datos!$B$88,25,0)))))))/100)+((IF(V252=Datos!$B$83,0,IF(V252=Datos!$B$84,5,IF(V252=Datos!$B$85,10,IF(V252=Datos!$B$86,15,IF(V252=Datos!$B$87,20,IF(V252=Datos!$B$88,25,0)))))))/100)</f>
        <v>0</v>
      </c>
      <c r="X252" s="221"/>
      <c r="Y252" s="212"/>
      <c r="Z252" s="224"/>
      <c r="AA252" s="212"/>
      <c r="AB252" s="215"/>
      <c r="AC252" s="104"/>
    </row>
    <row r="253" spans="2:29" s="66" customFormat="1" ht="30" customHeight="1" x14ac:dyDescent="0.25">
      <c r="B253" s="164"/>
      <c r="C253" s="165"/>
      <c r="D253" s="212"/>
      <c r="E253" s="227"/>
      <c r="F253" s="165"/>
      <c r="G253" s="230"/>
      <c r="H253" s="99"/>
      <c r="I253" s="100"/>
      <c r="J253" s="218"/>
      <c r="K253" s="218"/>
      <c r="L253" s="215"/>
      <c r="M253" s="100"/>
      <c r="N253" s="99"/>
      <c r="O253" s="99"/>
      <c r="P253" s="99"/>
      <c r="Q253" s="99"/>
      <c r="R253" s="100"/>
      <c r="S253" s="99"/>
      <c r="T253" s="99"/>
      <c r="U253" s="99"/>
      <c r="V253" s="99"/>
      <c r="W253" s="96">
        <f>((IF(S253=Datos!$B$83,0,IF(S253=Datos!$B$84,5,IF(S253=Datos!$B$85,10,IF(S253=Datos!$B$86,15,IF(S253=Datos!$B$87,20,IF(S253=Datos!$B$88,25,0)))))))/100)+((IF(T253=Datos!$B$83,0,IF(T253=Datos!$B$84,5,IF(T253=Datos!$B$85,10,IF(T253=Datos!$B$86,15,IF(T253=Datos!$B$87,20,IF(T253=Datos!$B$88,25,0)))))))/100)+((IF(U253=Datos!$B$83,0,IF(U253=Datos!$B$84,5,IF(U253=Datos!$B$85,10,IF(U253=Datos!$B$86,15,IF(U253=Datos!$B$87,20,IF(U253=Datos!$B$88,25,0)))))))/100)+((IF(V253=Datos!$B$83,0,IF(V253=Datos!$B$84,5,IF(V253=Datos!$B$85,10,IF(V253=Datos!$B$86,15,IF(V253=Datos!$B$87,20,IF(V253=Datos!$B$88,25,0)))))))/100)</f>
        <v>0</v>
      </c>
      <c r="X253" s="221"/>
      <c r="Y253" s="212"/>
      <c r="Z253" s="224"/>
      <c r="AA253" s="212"/>
      <c r="AB253" s="215"/>
      <c r="AC253" s="104"/>
    </row>
    <row r="254" spans="2:29" s="66" customFormat="1" ht="30" customHeight="1" x14ac:dyDescent="0.25">
      <c r="B254" s="164"/>
      <c r="C254" s="165"/>
      <c r="D254" s="212"/>
      <c r="E254" s="227"/>
      <c r="F254" s="165"/>
      <c r="G254" s="230"/>
      <c r="H254" s="99"/>
      <c r="I254" s="100"/>
      <c r="J254" s="218"/>
      <c r="K254" s="218"/>
      <c r="L254" s="215"/>
      <c r="M254" s="100"/>
      <c r="N254" s="99"/>
      <c r="O254" s="99"/>
      <c r="P254" s="99"/>
      <c r="Q254" s="99"/>
      <c r="R254" s="100"/>
      <c r="S254" s="99"/>
      <c r="T254" s="99"/>
      <c r="U254" s="99"/>
      <c r="V254" s="99"/>
      <c r="W254" s="96">
        <f>((IF(S254=Datos!$B$83,0,IF(S254=Datos!$B$84,5,IF(S254=Datos!$B$85,10,IF(S254=Datos!$B$86,15,IF(S254=Datos!$B$87,20,IF(S254=Datos!$B$88,25,0)))))))/100)+((IF(T254=Datos!$B$83,0,IF(T254=Datos!$B$84,5,IF(T254=Datos!$B$85,10,IF(T254=Datos!$B$86,15,IF(T254=Datos!$B$87,20,IF(T254=Datos!$B$88,25,0)))))))/100)+((IF(U254=Datos!$B$83,0,IF(U254=Datos!$B$84,5,IF(U254=Datos!$B$85,10,IF(U254=Datos!$B$86,15,IF(U254=Datos!$B$87,20,IF(U254=Datos!$B$88,25,0)))))))/100)+((IF(V254=Datos!$B$83,0,IF(V254=Datos!$B$84,5,IF(V254=Datos!$B$85,10,IF(V254=Datos!$B$86,15,IF(V254=Datos!$B$87,20,IF(V254=Datos!$B$88,25,0)))))))/100)</f>
        <v>0</v>
      </c>
      <c r="X254" s="221"/>
      <c r="Y254" s="212"/>
      <c r="Z254" s="224"/>
      <c r="AA254" s="212"/>
      <c r="AB254" s="215"/>
      <c r="AC254" s="104"/>
    </row>
    <row r="255" spans="2:29" s="66" customFormat="1" ht="30" customHeight="1" x14ac:dyDescent="0.25">
      <c r="B255" s="164"/>
      <c r="C255" s="165"/>
      <c r="D255" s="212"/>
      <c r="E255" s="227"/>
      <c r="F255" s="165"/>
      <c r="G255" s="230"/>
      <c r="H255" s="99"/>
      <c r="I255" s="100"/>
      <c r="J255" s="218"/>
      <c r="K255" s="218"/>
      <c r="L255" s="215"/>
      <c r="M255" s="100"/>
      <c r="N255" s="99"/>
      <c r="O255" s="99"/>
      <c r="P255" s="99"/>
      <c r="Q255" s="99"/>
      <c r="R255" s="100"/>
      <c r="S255" s="99"/>
      <c r="T255" s="99"/>
      <c r="U255" s="99"/>
      <c r="V255" s="99"/>
      <c r="W255" s="96">
        <f>((IF(S255=Datos!$B$83,0,IF(S255=Datos!$B$84,5,IF(S255=Datos!$B$85,10,IF(S255=Datos!$B$86,15,IF(S255=Datos!$B$87,20,IF(S255=Datos!$B$88,25,0)))))))/100)+((IF(T255=Datos!$B$83,0,IF(T255=Datos!$B$84,5,IF(T255=Datos!$B$85,10,IF(T255=Datos!$B$86,15,IF(T255=Datos!$B$87,20,IF(T255=Datos!$B$88,25,0)))))))/100)+((IF(U255=Datos!$B$83,0,IF(U255=Datos!$B$84,5,IF(U255=Datos!$B$85,10,IF(U255=Datos!$B$86,15,IF(U255=Datos!$B$87,20,IF(U255=Datos!$B$88,25,0)))))))/100)+((IF(V255=Datos!$B$83,0,IF(V255=Datos!$B$84,5,IF(V255=Datos!$B$85,10,IF(V255=Datos!$B$86,15,IF(V255=Datos!$B$87,20,IF(V255=Datos!$B$88,25,0)))))))/100)</f>
        <v>0</v>
      </c>
      <c r="X255" s="221"/>
      <c r="Y255" s="212"/>
      <c r="Z255" s="224"/>
      <c r="AA255" s="212"/>
      <c r="AB255" s="215"/>
      <c r="AC255" s="104"/>
    </row>
    <row r="256" spans="2:29" s="66" customFormat="1" ht="30" customHeight="1" thickBot="1" x14ac:dyDescent="0.3">
      <c r="B256" s="166"/>
      <c r="C256" s="167"/>
      <c r="D256" s="213"/>
      <c r="E256" s="228"/>
      <c r="F256" s="167"/>
      <c r="G256" s="231"/>
      <c r="H256" s="101"/>
      <c r="I256" s="102"/>
      <c r="J256" s="219"/>
      <c r="K256" s="219"/>
      <c r="L256" s="216"/>
      <c r="M256" s="102"/>
      <c r="N256" s="101"/>
      <c r="O256" s="101"/>
      <c r="P256" s="101"/>
      <c r="Q256" s="101"/>
      <c r="R256" s="102"/>
      <c r="S256" s="101"/>
      <c r="T256" s="101"/>
      <c r="U256" s="101"/>
      <c r="V256" s="101"/>
      <c r="W256" s="97">
        <f>((IF(S256=Datos!$B$83,0,IF(S256=Datos!$B$84,5,IF(S256=Datos!$B$85,10,IF(S256=Datos!$B$86,15,IF(S256=Datos!$B$87,20,IF(S256=Datos!$B$88,25,0)))))))/100)+((IF(T256=Datos!$B$83,0,IF(T256=Datos!$B$84,5,IF(T256=Datos!$B$85,10,IF(T256=Datos!$B$86,15,IF(T256=Datos!$B$87,20,IF(T256=Datos!$B$88,25,0)))))))/100)+((IF(U256=Datos!$B$83,0,IF(U256=Datos!$B$84,5,IF(U256=Datos!$B$85,10,IF(U256=Datos!$B$86,15,IF(U256=Datos!$B$87,20,IF(U256=Datos!$B$88,25,0)))))))/100)+((IF(V256=Datos!$B$83,0,IF(V256=Datos!$B$84,5,IF(V256=Datos!$B$85,10,IF(V256=Datos!$B$86,15,IF(V256=Datos!$B$87,20,IF(V256=Datos!$B$88,25,0)))))))/100)</f>
        <v>0</v>
      </c>
      <c r="X256" s="222"/>
      <c r="Y256" s="213"/>
      <c r="Z256" s="225"/>
      <c r="AA256" s="213"/>
      <c r="AB256" s="216"/>
      <c r="AC256" s="105"/>
    </row>
    <row r="257" spans="2:29" s="66" customFormat="1" ht="30" customHeight="1" x14ac:dyDescent="0.25">
      <c r="B257" s="162"/>
      <c r="C257" s="163"/>
      <c r="D257" s="211" t="str">
        <f>IF(B257="","-",VLOOKUP(B257,Datos!$B$3:$C$25,2,FALSE))</f>
        <v>-</v>
      </c>
      <c r="E257" s="226"/>
      <c r="F257" s="163"/>
      <c r="G257" s="229"/>
      <c r="H257" s="81"/>
      <c r="I257" s="79"/>
      <c r="J257" s="217"/>
      <c r="K257" s="217"/>
      <c r="L257" s="214" t="str">
        <f>IF(AND(J257=Datos!$B$186,K257=Datos!$B$193),Datos!$D$186,IF(AND(J257=Datos!$B$186,K257=Datos!$B$194),Datos!$E$186,IF(AND(J257=Datos!$B$186,K257=Datos!$B$195),Datos!$F$186,IF(AND(J257=Datos!$B$186,K257=Datos!$B$196),Datos!$G$186,IF(AND(J257=Datos!$B$186,K257=Datos!$B$197),Datos!$H$186,IF(AND(J257=Datos!$B$187,K257=Datos!$B$193),Datos!$D$187,IF(AND(J257=Datos!$B$187,K257=Datos!$B$194),Datos!$E$187,IF(AND(J257=Datos!$B$187,K257=Datos!$B$195),Datos!$F$187,IF(AND(J257=Datos!$B$187,K257=Datos!$B$196),Datos!$G$187,IF(AND(J257=Datos!$B$187,K257=Datos!$B$197),Datos!$H$187,IF(AND(J257=Datos!$B$188,K257=Datos!$B$193),Datos!$D$188,IF(AND(J257=Datos!$B$188,K257=Datos!$B$194),Datos!$E$188,IF(AND(J257=Datos!$B$188,K257=Datos!$B$195),Datos!$F$188,IF(AND(J257=Datos!$B$188,K257=Datos!$B$196),Datos!$G$188,IF(AND(J257=Datos!$B$188,K257=Datos!$B$197),Datos!$H$188,IF(AND(J257=Datos!$B$189,K257=Datos!$B$193),Datos!$D$189,IF(AND(J257=Datos!$B$189,K257=Datos!$B$194),Datos!$E$189,IF(AND(J257=Datos!$B$189,K257=Datos!$B$195),Datos!$F$189,IF(AND(J257=Datos!$B$189,K257=Datos!$B$196),Datos!$G$189,IF(AND(J257=Datos!$B$189,K257=Datos!$B$197),Datos!$H$189,IF(AND(J257=Datos!$B$190,K257=Datos!$B$193),Datos!$D$190,IF(AND(J257=Datos!$B$190,K257=Datos!$B$194),Datos!$E$190,IF(AND(J257=Datos!$B$190,K257=Datos!$B$195),Datos!$F$190,IF(AND(J257=Datos!$B$190,K257=Datos!$B$196),Datos!$G$190,IF(AND(J257=Datos!$B$190,K257=Datos!$B$197),Datos!$H$190,"-")))))))))))))))))))))))))</f>
        <v>-</v>
      </c>
      <c r="M257" s="79"/>
      <c r="N257" s="81"/>
      <c r="O257" s="81"/>
      <c r="P257" s="81"/>
      <c r="Q257" s="81"/>
      <c r="R257" s="79"/>
      <c r="S257" s="81"/>
      <c r="T257" s="81"/>
      <c r="U257" s="81"/>
      <c r="V257" s="81"/>
      <c r="W257" s="80">
        <f>((IF(S257=Datos!$B$83,0,IF(S257=Datos!$B$84,5,IF(S257=Datos!$B$85,10,IF(S257=Datos!$B$86,15,IF(S257=Datos!$B$87,20,IF(S257=Datos!$B$88,25,0)))))))/100)+((IF(T257=Datos!$B$83,0,IF(T257=Datos!$B$84,5,IF(T257=Datos!$B$85,10,IF(T257=Datos!$B$86,15,IF(T257=Datos!$B$87,20,IF(T257=Datos!$B$88,25,0)))))))/100)+((IF(U257=Datos!$B$83,0,IF(U257=Datos!$B$84,5,IF(U257=Datos!$B$85,10,IF(U257=Datos!$B$86,15,IF(U257=Datos!$B$87,20,IF(U257=Datos!$B$88,25,0)))))))/100)+((IF(V257=Datos!$B$83,0,IF(V257=Datos!$B$84,5,IF(V257=Datos!$B$85,10,IF(V257=Datos!$B$86,15,IF(V257=Datos!$B$87,20,IF(V257=Datos!$B$88,25,0)))))))/100)</f>
        <v>0</v>
      </c>
      <c r="X257" s="220">
        <f>IF(ISERROR((IF(R257=Datos!$B$80,W257,0)+IF(R258=Datos!$B$80,W258,0)+IF(R259=Datos!$B$80,W259,0)+IF(R260=Datos!$B$80,W260,0)+IF(R261=Datos!$B$80,W261,0)+IF(R262=Datos!$B$80,W262,0))/(IF(R257=Datos!$B$80,1,0)+IF(R258=Datos!$B$80,1,0)+IF(R259=Datos!$B$80,1,0)+IF(R260=Datos!$B$80,1,0)+IF(R261=Datos!$B$80,1,0)+IF(R262=Datos!$B$80,1,0))),0,(IF(R257=Datos!$B$80,W257,0)+IF(R258=Datos!$B$80,W258,0)+IF(R259=Datos!$B$80,W259,0)+IF(R260=Datos!$B$80,W260,0)+IF(R261=Datos!$B$80,W261,0)+IF(R262=Datos!$B$80,W262,0))/(IF(R257=Datos!$B$80,1,0)+IF(R258=Datos!$B$80,1,0)+IF(R259=Datos!$B$80,1,0)+IF(R260=Datos!$B$80,1,0)+IF(R261=Datos!$B$80,1,0)+IF(R262=Datos!$B$80,1,0)))</f>
        <v>0</v>
      </c>
      <c r="Y257" s="211" t="str">
        <f>IF(J257="","-",(IF(X257&gt;0,(IF(J257=Datos!$B$65,Datos!$B$65,IF(AND(J257=Datos!$B$66,X257&gt;0.49),Datos!$B$65,IF(AND(J257=Datos!$B$67,X257&gt;0.74),Datos!$B$65,IF(AND(J257=Datos!$B$67,X257&lt;0.75,X257&gt;0.49),Datos!$B$66,IF(AND(J257=Datos!$B$68,X257&gt;0.74),Datos!$B$66,IF(AND(J257=Datos!$B$68,X257&lt;0.75,X257&gt;0.49),Datos!$B$67,IF(AND(J257=Datos!$B$69,X257&gt;0.74),Datos!$B$67,IF(AND(J257=Datos!$B$69,X257&lt;0.75,X257&gt;0.49),Datos!$B$68,J257))))))))),J257)))</f>
        <v>-</v>
      </c>
      <c r="Z257" s="223">
        <f>IF(ISERROR((IF(R257=Datos!$B$79,W257,0)+IF(R258=Datos!$B$79,W258,0)+IF(R259=Datos!$B$79,W259,0)+IF(R260=Datos!$B$79,W260,0)+IF(R261=Datos!$B$79,W261,0)+IF(R262=Datos!$B$79,W262,0))/(IF(R257=Datos!$B$79,1,0)+IF(R258=Datos!$B$79,1,0)+IF(R259=Datos!$B$79,1,0)+IF(R260=Datos!$B$79,1,0)+IF(R261=Datos!$B$79,1,0)+IF(R262=Datos!$B$79,1,0))),0,(IF(R257=Datos!$B$79,W257,0)+IF(R258=Datos!$B$79,W258,0)+IF(R259=Datos!$B$79,W259,0)+IF(R260=Datos!$B$79,W260,0)+IF(R261=Datos!$B$79,W261,0)+IF(R262=Datos!$B$79,W262,0))/(IF(R257=Datos!$B$79,1,0)+IF(R258=Datos!$B$79,1,0)+IF(R259=Datos!$B$79,1,0)+IF(R260=Datos!$B$79,1,0)+IF(R261=Datos!$B$79,1,0)+IF(R262=Datos!$B$79,1,0)))</f>
        <v>0</v>
      </c>
      <c r="AA257" s="211" t="str">
        <f>IF(K257="","-",(IF(Z257&gt;0,(IF(K257=Datos!$B$72,Datos!$B$72,IF(AND(K257=Datos!$B$73,Z257&gt;0.49),Datos!$B$72,IF(AND(K257=Datos!$B$74,Z257&gt;0.74),Datos!$B$72,IF(AND(K257=Datos!$B$74,Z257&lt;0.75,Z257&gt;0.49),Datos!$B$73,IF(AND(K257=Datos!$B$75,Z257&gt;0.74),Datos!$B$73,IF(AND(K257=Datos!$B$75,Z257&lt;0.75,Z257&gt;0.49),Datos!$B$74,IF(AND(K257=Datos!$B$76,Z257&gt;0.74),Datos!$B$74,IF(AND(K257=Datos!$B$76,Z257&lt;0.75,Z257&gt;0.49),Datos!$B$75,K257))))))))),K257)))</f>
        <v>-</v>
      </c>
      <c r="AB257" s="214" t="str">
        <f>IF(AND(Y257=Datos!$B$186,AA257=Datos!$B$193),Datos!$D$186,IF(AND(Y257=Datos!$B$186,AA257=Datos!$B$194),Datos!$E$186,IF(AND(Y257=Datos!$B$186,AA257=Datos!$B$195),Datos!$F$186,IF(AND(Y257=Datos!$B$186,AA257=Datos!$B$196),Datos!$G$186,IF(AND(Y257=Datos!$B$186,AA257=Datos!$B$197),Datos!$H$186,IF(AND(Y257=Datos!$B$187,AA257=Datos!$B$193),Datos!$D$187,IF(AND(Y257=Datos!$B$187,AA257=Datos!$B$194),Datos!$E$187,IF(AND(Y257=Datos!$B$187,AA257=Datos!$B$195),Datos!$F$187,IF(AND(Y257=Datos!$B$187,AA257=Datos!$B$196),Datos!$G$187,IF(AND(Y257=Datos!$B$187,AA257=Datos!$B$197),Datos!$H$187,IF(AND(Y257=Datos!$B$188,AA257=Datos!$B$193),Datos!$D$188,IF(AND(Y257=Datos!$B$188,AA257=Datos!$B$194),Datos!$E$188,IF(AND(Y257=Datos!$B$188,AA257=Datos!$B$195),Datos!$F$188,IF(AND(Y257=Datos!$B$188,AA257=Datos!$B$196),Datos!$G$188,IF(AND(Y257=Datos!$B$188,AA257=Datos!$B$197),Datos!$H$188,IF(AND(Y257=Datos!$B$189,AA257=Datos!$B$193),Datos!$D$189,IF(AND(Y257=Datos!$B$189,AA257=Datos!$B$194),Datos!$E$189,IF(AND(Y257=Datos!$B$189,AA257=Datos!$B$195),Datos!$F$189,IF(AND(Y257=Datos!$B$189,AA257=Datos!$B$196),Datos!$G$189,IF(AND(Y257=Datos!$B$189,AA257=Datos!$B$197),Datos!$H$189,IF(AND(Y257=Datos!$B$190,AA257=Datos!$B$193),Datos!$D$190,IF(AND(Y257=Datos!$B$190,AA257=Datos!$B$194),Datos!$E$190,IF(AND(Y257=Datos!$B$190,AA257=Datos!$B$195),Datos!$F$190,IF(AND(Y257=Datos!$B$190,AA257=Datos!$B$196),Datos!$G$190,IF(AND(Y257=Datos!$B$190,AA257=Datos!$B$197),Datos!$H$190,"-")))))))))))))))))))))))))</f>
        <v>-</v>
      </c>
      <c r="AC257" s="103"/>
    </row>
    <row r="258" spans="2:29" s="66" customFormat="1" ht="30" customHeight="1" x14ac:dyDescent="0.25">
      <c r="B258" s="164"/>
      <c r="C258" s="165"/>
      <c r="D258" s="212"/>
      <c r="E258" s="227"/>
      <c r="F258" s="165"/>
      <c r="G258" s="230"/>
      <c r="H258" s="99"/>
      <c r="I258" s="100"/>
      <c r="J258" s="218"/>
      <c r="K258" s="218"/>
      <c r="L258" s="215"/>
      <c r="M258" s="100"/>
      <c r="N258" s="99"/>
      <c r="O258" s="99"/>
      <c r="P258" s="99"/>
      <c r="Q258" s="99"/>
      <c r="R258" s="100"/>
      <c r="S258" s="99"/>
      <c r="T258" s="99"/>
      <c r="U258" s="99"/>
      <c r="V258" s="99"/>
      <c r="W258" s="96">
        <f>((IF(S258=Datos!$B$83,0,IF(S258=Datos!$B$84,5,IF(S258=Datos!$B$85,10,IF(S258=Datos!$B$86,15,IF(S258=Datos!$B$87,20,IF(S258=Datos!$B$88,25,0)))))))/100)+((IF(T258=Datos!$B$83,0,IF(T258=Datos!$B$84,5,IF(T258=Datos!$B$85,10,IF(T258=Datos!$B$86,15,IF(T258=Datos!$B$87,20,IF(T258=Datos!$B$88,25,0)))))))/100)+((IF(U258=Datos!$B$83,0,IF(U258=Datos!$B$84,5,IF(U258=Datos!$B$85,10,IF(U258=Datos!$B$86,15,IF(U258=Datos!$B$87,20,IF(U258=Datos!$B$88,25,0)))))))/100)+((IF(V258=Datos!$B$83,0,IF(V258=Datos!$B$84,5,IF(V258=Datos!$B$85,10,IF(V258=Datos!$B$86,15,IF(V258=Datos!$B$87,20,IF(V258=Datos!$B$88,25,0)))))))/100)</f>
        <v>0</v>
      </c>
      <c r="X258" s="221"/>
      <c r="Y258" s="212"/>
      <c r="Z258" s="224"/>
      <c r="AA258" s="212"/>
      <c r="AB258" s="215"/>
      <c r="AC258" s="104"/>
    </row>
    <row r="259" spans="2:29" s="66" customFormat="1" ht="30" customHeight="1" x14ac:dyDescent="0.25">
      <c r="B259" s="164"/>
      <c r="C259" s="165"/>
      <c r="D259" s="212"/>
      <c r="E259" s="227"/>
      <c r="F259" s="165"/>
      <c r="G259" s="230"/>
      <c r="H259" s="99"/>
      <c r="I259" s="100"/>
      <c r="J259" s="218"/>
      <c r="K259" s="218"/>
      <c r="L259" s="215"/>
      <c r="M259" s="100"/>
      <c r="N259" s="99"/>
      <c r="O259" s="99"/>
      <c r="P259" s="99"/>
      <c r="Q259" s="99"/>
      <c r="R259" s="100"/>
      <c r="S259" s="99"/>
      <c r="T259" s="99"/>
      <c r="U259" s="99"/>
      <c r="V259" s="99"/>
      <c r="W259" s="96">
        <f>((IF(S259=Datos!$B$83,0,IF(S259=Datos!$B$84,5,IF(S259=Datos!$B$85,10,IF(S259=Datos!$B$86,15,IF(S259=Datos!$B$87,20,IF(S259=Datos!$B$88,25,0)))))))/100)+((IF(T259=Datos!$B$83,0,IF(T259=Datos!$B$84,5,IF(T259=Datos!$B$85,10,IF(T259=Datos!$B$86,15,IF(T259=Datos!$B$87,20,IF(T259=Datos!$B$88,25,0)))))))/100)+((IF(U259=Datos!$B$83,0,IF(U259=Datos!$B$84,5,IF(U259=Datos!$B$85,10,IF(U259=Datos!$B$86,15,IF(U259=Datos!$B$87,20,IF(U259=Datos!$B$88,25,0)))))))/100)+((IF(V259=Datos!$B$83,0,IF(V259=Datos!$B$84,5,IF(V259=Datos!$B$85,10,IF(V259=Datos!$B$86,15,IF(V259=Datos!$B$87,20,IF(V259=Datos!$B$88,25,0)))))))/100)</f>
        <v>0</v>
      </c>
      <c r="X259" s="221"/>
      <c r="Y259" s="212"/>
      <c r="Z259" s="224"/>
      <c r="AA259" s="212"/>
      <c r="AB259" s="215"/>
      <c r="AC259" s="104"/>
    </row>
    <row r="260" spans="2:29" s="66" customFormat="1" ht="30" customHeight="1" x14ac:dyDescent="0.25">
      <c r="B260" s="164"/>
      <c r="C260" s="165"/>
      <c r="D260" s="212"/>
      <c r="E260" s="227"/>
      <c r="F260" s="165"/>
      <c r="G260" s="230"/>
      <c r="H260" s="99"/>
      <c r="I260" s="100"/>
      <c r="J260" s="218"/>
      <c r="K260" s="218"/>
      <c r="L260" s="215"/>
      <c r="M260" s="100"/>
      <c r="N260" s="99"/>
      <c r="O260" s="99"/>
      <c r="P260" s="99"/>
      <c r="Q260" s="99"/>
      <c r="R260" s="100"/>
      <c r="S260" s="99"/>
      <c r="T260" s="99"/>
      <c r="U260" s="99"/>
      <c r="V260" s="99"/>
      <c r="W260" s="96">
        <f>((IF(S260=Datos!$B$83,0,IF(S260=Datos!$B$84,5,IF(S260=Datos!$B$85,10,IF(S260=Datos!$B$86,15,IF(S260=Datos!$B$87,20,IF(S260=Datos!$B$88,25,0)))))))/100)+((IF(T260=Datos!$B$83,0,IF(T260=Datos!$B$84,5,IF(T260=Datos!$B$85,10,IF(T260=Datos!$B$86,15,IF(T260=Datos!$B$87,20,IF(T260=Datos!$B$88,25,0)))))))/100)+((IF(U260=Datos!$B$83,0,IF(U260=Datos!$B$84,5,IF(U260=Datos!$B$85,10,IF(U260=Datos!$B$86,15,IF(U260=Datos!$B$87,20,IF(U260=Datos!$B$88,25,0)))))))/100)+((IF(V260=Datos!$B$83,0,IF(V260=Datos!$B$84,5,IF(V260=Datos!$B$85,10,IF(V260=Datos!$B$86,15,IF(V260=Datos!$B$87,20,IF(V260=Datos!$B$88,25,0)))))))/100)</f>
        <v>0</v>
      </c>
      <c r="X260" s="221"/>
      <c r="Y260" s="212"/>
      <c r="Z260" s="224"/>
      <c r="AA260" s="212"/>
      <c r="AB260" s="215"/>
      <c r="AC260" s="104"/>
    </row>
    <row r="261" spans="2:29" s="66" customFormat="1" ht="30" customHeight="1" x14ac:dyDescent="0.25">
      <c r="B261" s="164"/>
      <c r="C261" s="165"/>
      <c r="D261" s="212"/>
      <c r="E261" s="227"/>
      <c r="F261" s="165"/>
      <c r="G261" s="230"/>
      <c r="H261" s="99"/>
      <c r="I261" s="100"/>
      <c r="J261" s="218"/>
      <c r="K261" s="218"/>
      <c r="L261" s="215"/>
      <c r="M261" s="100"/>
      <c r="N261" s="99"/>
      <c r="O261" s="99"/>
      <c r="P261" s="99"/>
      <c r="Q261" s="99"/>
      <c r="R261" s="100"/>
      <c r="S261" s="99"/>
      <c r="T261" s="99"/>
      <c r="U261" s="99"/>
      <c r="V261" s="99"/>
      <c r="W261" s="96">
        <f>((IF(S261=Datos!$B$83,0,IF(S261=Datos!$B$84,5,IF(S261=Datos!$B$85,10,IF(S261=Datos!$B$86,15,IF(S261=Datos!$B$87,20,IF(S261=Datos!$B$88,25,0)))))))/100)+((IF(T261=Datos!$B$83,0,IF(T261=Datos!$B$84,5,IF(T261=Datos!$B$85,10,IF(T261=Datos!$B$86,15,IF(T261=Datos!$B$87,20,IF(T261=Datos!$B$88,25,0)))))))/100)+((IF(U261=Datos!$B$83,0,IF(U261=Datos!$B$84,5,IF(U261=Datos!$B$85,10,IF(U261=Datos!$B$86,15,IF(U261=Datos!$B$87,20,IF(U261=Datos!$B$88,25,0)))))))/100)+((IF(V261=Datos!$B$83,0,IF(V261=Datos!$B$84,5,IF(V261=Datos!$B$85,10,IF(V261=Datos!$B$86,15,IF(V261=Datos!$B$87,20,IF(V261=Datos!$B$88,25,0)))))))/100)</f>
        <v>0</v>
      </c>
      <c r="X261" s="221"/>
      <c r="Y261" s="212"/>
      <c r="Z261" s="224"/>
      <c r="AA261" s="212"/>
      <c r="AB261" s="215"/>
      <c r="AC261" s="104"/>
    </row>
    <row r="262" spans="2:29" s="66" customFormat="1" ht="30" customHeight="1" thickBot="1" x14ac:dyDescent="0.3">
      <c r="B262" s="166"/>
      <c r="C262" s="167"/>
      <c r="D262" s="213"/>
      <c r="E262" s="228"/>
      <c r="F262" s="167"/>
      <c r="G262" s="231"/>
      <c r="H262" s="101"/>
      <c r="I262" s="102"/>
      <c r="J262" s="219"/>
      <c r="K262" s="219"/>
      <c r="L262" s="216"/>
      <c r="M262" s="102"/>
      <c r="N262" s="101"/>
      <c r="O262" s="101"/>
      <c r="P262" s="101"/>
      <c r="Q262" s="101"/>
      <c r="R262" s="102"/>
      <c r="S262" s="101"/>
      <c r="T262" s="101"/>
      <c r="U262" s="101"/>
      <c r="V262" s="101"/>
      <c r="W262" s="97">
        <f>((IF(S262=Datos!$B$83,0,IF(S262=Datos!$B$84,5,IF(S262=Datos!$B$85,10,IF(S262=Datos!$B$86,15,IF(S262=Datos!$B$87,20,IF(S262=Datos!$B$88,25,0)))))))/100)+((IF(T262=Datos!$B$83,0,IF(T262=Datos!$B$84,5,IF(T262=Datos!$B$85,10,IF(T262=Datos!$B$86,15,IF(T262=Datos!$B$87,20,IF(T262=Datos!$B$88,25,0)))))))/100)+((IF(U262=Datos!$B$83,0,IF(U262=Datos!$B$84,5,IF(U262=Datos!$B$85,10,IF(U262=Datos!$B$86,15,IF(U262=Datos!$B$87,20,IF(U262=Datos!$B$88,25,0)))))))/100)+((IF(V262=Datos!$B$83,0,IF(V262=Datos!$B$84,5,IF(V262=Datos!$B$85,10,IF(V262=Datos!$B$86,15,IF(V262=Datos!$B$87,20,IF(V262=Datos!$B$88,25,0)))))))/100)</f>
        <v>0</v>
      </c>
      <c r="X262" s="222"/>
      <c r="Y262" s="213"/>
      <c r="Z262" s="225"/>
      <c r="AA262" s="213"/>
      <c r="AB262" s="216"/>
      <c r="AC262" s="105"/>
    </row>
    <row r="263" spans="2:29" s="66" customFormat="1" ht="30" customHeight="1" x14ac:dyDescent="0.25">
      <c r="B263" s="162"/>
      <c r="C263" s="163"/>
      <c r="D263" s="211" t="str">
        <f>IF(B263="","-",VLOOKUP(B263,Datos!$B$3:$C$25,2,FALSE))</f>
        <v>-</v>
      </c>
      <c r="E263" s="226"/>
      <c r="F263" s="163"/>
      <c r="G263" s="229"/>
      <c r="H263" s="81"/>
      <c r="I263" s="79"/>
      <c r="J263" s="217"/>
      <c r="K263" s="217"/>
      <c r="L263" s="214" t="str">
        <f>IF(AND(J263=Datos!$B$186,K263=Datos!$B$193),Datos!$D$186,IF(AND(J263=Datos!$B$186,K263=Datos!$B$194),Datos!$E$186,IF(AND(J263=Datos!$B$186,K263=Datos!$B$195),Datos!$F$186,IF(AND(J263=Datos!$B$186,K263=Datos!$B$196),Datos!$G$186,IF(AND(J263=Datos!$B$186,K263=Datos!$B$197),Datos!$H$186,IF(AND(J263=Datos!$B$187,K263=Datos!$B$193),Datos!$D$187,IF(AND(J263=Datos!$B$187,K263=Datos!$B$194),Datos!$E$187,IF(AND(J263=Datos!$B$187,K263=Datos!$B$195),Datos!$F$187,IF(AND(J263=Datos!$B$187,K263=Datos!$B$196),Datos!$G$187,IF(AND(J263=Datos!$B$187,K263=Datos!$B$197),Datos!$H$187,IF(AND(J263=Datos!$B$188,K263=Datos!$B$193),Datos!$D$188,IF(AND(J263=Datos!$B$188,K263=Datos!$B$194),Datos!$E$188,IF(AND(J263=Datos!$B$188,K263=Datos!$B$195),Datos!$F$188,IF(AND(J263=Datos!$B$188,K263=Datos!$B$196),Datos!$G$188,IF(AND(J263=Datos!$B$188,K263=Datos!$B$197),Datos!$H$188,IF(AND(J263=Datos!$B$189,K263=Datos!$B$193),Datos!$D$189,IF(AND(J263=Datos!$B$189,K263=Datos!$B$194),Datos!$E$189,IF(AND(J263=Datos!$B$189,K263=Datos!$B$195),Datos!$F$189,IF(AND(J263=Datos!$B$189,K263=Datos!$B$196),Datos!$G$189,IF(AND(J263=Datos!$B$189,K263=Datos!$B$197),Datos!$H$189,IF(AND(J263=Datos!$B$190,K263=Datos!$B$193),Datos!$D$190,IF(AND(J263=Datos!$B$190,K263=Datos!$B$194),Datos!$E$190,IF(AND(J263=Datos!$B$190,K263=Datos!$B$195),Datos!$F$190,IF(AND(J263=Datos!$B$190,K263=Datos!$B$196),Datos!$G$190,IF(AND(J263=Datos!$B$190,K263=Datos!$B$197),Datos!$H$190,"-")))))))))))))))))))))))))</f>
        <v>-</v>
      </c>
      <c r="M263" s="79"/>
      <c r="N263" s="81"/>
      <c r="O263" s="81"/>
      <c r="P263" s="81"/>
      <c r="Q263" s="81"/>
      <c r="R263" s="79"/>
      <c r="S263" s="81"/>
      <c r="T263" s="81"/>
      <c r="U263" s="81"/>
      <c r="V263" s="81"/>
      <c r="W263" s="80">
        <f>((IF(S263=Datos!$B$83,0,IF(S263=Datos!$B$84,5,IF(S263=Datos!$B$85,10,IF(S263=Datos!$B$86,15,IF(S263=Datos!$B$87,20,IF(S263=Datos!$B$88,25,0)))))))/100)+((IF(T263=Datos!$B$83,0,IF(T263=Datos!$B$84,5,IF(T263=Datos!$B$85,10,IF(T263=Datos!$B$86,15,IF(T263=Datos!$B$87,20,IF(T263=Datos!$B$88,25,0)))))))/100)+((IF(U263=Datos!$B$83,0,IF(U263=Datos!$B$84,5,IF(U263=Datos!$B$85,10,IF(U263=Datos!$B$86,15,IF(U263=Datos!$B$87,20,IF(U263=Datos!$B$88,25,0)))))))/100)+((IF(V263=Datos!$B$83,0,IF(V263=Datos!$B$84,5,IF(V263=Datos!$B$85,10,IF(V263=Datos!$B$86,15,IF(V263=Datos!$B$87,20,IF(V263=Datos!$B$88,25,0)))))))/100)</f>
        <v>0</v>
      </c>
      <c r="X263" s="220">
        <f>IF(ISERROR((IF(R263=Datos!$B$80,W263,0)+IF(R264=Datos!$B$80,W264,0)+IF(R265=Datos!$B$80,W265,0)+IF(R266=Datos!$B$80,W266,0)+IF(R267=Datos!$B$80,W267,0)+IF(R268=Datos!$B$80,W268,0))/(IF(R263=Datos!$B$80,1,0)+IF(R264=Datos!$B$80,1,0)+IF(R265=Datos!$B$80,1,0)+IF(R266=Datos!$B$80,1,0)+IF(R267=Datos!$B$80,1,0)+IF(R268=Datos!$B$80,1,0))),0,(IF(R263=Datos!$B$80,W263,0)+IF(R264=Datos!$B$80,W264,0)+IF(R265=Datos!$B$80,W265,0)+IF(R266=Datos!$B$80,W266,0)+IF(R267=Datos!$B$80,W267,0)+IF(R268=Datos!$B$80,W268,0))/(IF(R263=Datos!$B$80,1,0)+IF(R264=Datos!$B$80,1,0)+IF(R265=Datos!$B$80,1,0)+IF(R266=Datos!$B$80,1,0)+IF(R267=Datos!$B$80,1,0)+IF(R268=Datos!$B$80,1,0)))</f>
        <v>0</v>
      </c>
      <c r="Y263" s="211" t="str">
        <f>IF(J263="","-",(IF(X263&gt;0,(IF(J263=Datos!$B$65,Datos!$B$65,IF(AND(J263=Datos!$B$66,X263&gt;0.49),Datos!$B$65,IF(AND(J263=Datos!$B$67,X263&gt;0.74),Datos!$B$65,IF(AND(J263=Datos!$B$67,X263&lt;0.75,X263&gt;0.49),Datos!$B$66,IF(AND(J263=Datos!$B$68,X263&gt;0.74),Datos!$B$66,IF(AND(J263=Datos!$B$68,X263&lt;0.75,X263&gt;0.49),Datos!$B$67,IF(AND(J263=Datos!$B$69,X263&gt;0.74),Datos!$B$67,IF(AND(J263=Datos!$B$69,X263&lt;0.75,X263&gt;0.49),Datos!$B$68,J263))))))))),J263)))</f>
        <v>-</v>
      </c>
      <c r="Z263" s="223">
        <f>IF(ISERROR((IF(R263=Datos!$B$79,W263,0)+IF(R264=Datos!$B$79,W264,0)+IF(R265=Datos!$B$79,W265,0)+IF(R266=Datos!$B$79,W266,0)+IF(R267=Datos!$B$79,W267,0)+IF(R268=Datos!$B$79,W268,0))/(IF(R263=Datos!$B$79,1,0)+IF(R264=Datos!$B$79,1,0)+IF(R265=Datos!$B$79,1,0)+IF(R266=Datos!$B$79,1,0)+IF(R267=Datos!$B$79,1,0)+IF(R268=Datos!$B$79,1,0))),0,(IF(R263=Datos!$B$79,W263,0)+IF(R264=Datos!$B$79,W264,0)+IF(R265=Datos!$B$79,W265,0)+IF(R266=Datos!$B$79,W266,0)+IF(R267=Datos!$B$79,W267,0)+IF(R268=Datos!$B$79,W268,0))/(IF(R263=Datos!$B$79,1,0)+IF(R264=Datos!$B$79,1,0)+IF(R265=Datos!$B$79,1,0)+IF(R266=Datos!$B$79,1,0)+IF(R267=Datos!$B$79,1,0)+IF(R268=Datos!$B$79,1,0)))</f>
        <v>0</v>
      </c>
      <c r="AA263" s="211" t="str">
        <f>IF(K263="","-",(IF(Z263&gt;0,(IF(K263=Datos!$B$72,Datos!$B$72,IF(AND(K263=Datos!$B$73,Z263&gt;0.49),Datos!$B$72,IF(AND(K263=Datos!$B$74,Z263&gt;0.74),Datos!$B$72,IF(AND(K263=Datos!$B$74,Z263&lt;0.75,Z263&gt;0.49),Datos!$B$73,IF(AND(K263=Datos!$B$75,Z263&gt;0.74),Datos!$B$73,IF(AND(K263=Datos!$B$75,Z263&lt;0.75,Z263&gt;0.49),Datos!$B$74,IF(AND(K263=Datos!$B$76,Z263&gt;0.74),Datos!$B$74,IF(AND(K263=Datos!$B$76,Z263&lt;0.75,Z263&gt;0.49),Datos!$B$75,K263))))))))),K263)))</f>
        <v>-</v>
      </c>
      <c r="AB263" s="214" t="str">
        <f>IF(AND(Y263=Datos!$B$186,AA263=Datos!$B$193),Datos!$D$186,IF(AND(Y263=Datos!$B$186,AA263=Datos!$B$194),Datos!$E$186,IF(AND(Y263=Datos!$B$186,AA263=Datos!$B$195),Datos!$F$186,IF(AND(Y263=Datos!$B$186,AA263=Datos!$B$196),Datos!$G$186,IF(AND(Y263=Datos!$B$186,AA263=Datos!$B$197),Datos!$H$186,IF(AND(Y263=Datos!$B$187,AA263=Datos!$B$193),Datos!$D$187,IF(AND(Y263=Datos!$B$187,AA263=Datos!$B$194),Datos!$E$187,IF(AND(Y263=Datos!$B$187,AA263=Datos!$B$195),Datos!$F$187,IF(AND(Y263=Datos!$B$187,AA263=Datos!$B$196),Datos!$G$187,IF(AND(Y263=Datos!$B$187,AA263=Datos!$B$197),Datos!$H$187,IF(AND(Y263=Datos!$B$188,AA263=Datos!$B$193),Datos!$D$188,IF(AND(Y263=Datos!$B$188,AA263=Datos!$B$194),Datos!$E$188,IF(AND(Y263=Datos!$B$188,AA263=Datos!$B$195),Datos!$F$188,IF(AND(Y263=Datos!$B$188,AA263=Datos!$B$196),Datos!$G$188,IF(AND(Y263=Datos!$B$188,AA263=Datos!$B$197),Datos!$H$188,IF(AND(Y263=Datos!$B$189,AA263=Datos!$B$193),Datos!$D$189,IF(AND(Y263=Datos!$B$189,AA263=Datos!$B$194),Datos!$E$189,IF(AND(Y263=Datos!$B$189,AA263=Datos!$B$195),Datos!$F$189,IF(AND(Y263=Datos!$B$189,AA263=Datos!$B$196),Datos!$G$189,IF(AND(Y263=Datos!$B$189,AA263=Datos!$B$197),Datos!$H$189,IF(AND(Y263=Datos!$B$190,AA263=Datos!$B$193),Datos!$D$190,IF(AND(Y263=Datos!$B$190,AA263=Datos!$B$194),Datos!$E$190,IF(AND(Y263=Datos!$B$190,AA263=Datos!$B$195),Datos!$F$190,IF(AND(Y263=Datos!$B$190,AA263=Datos!$B$196),Datos!$G$190,IF(AND(Y263=Datos!$B$190,AA263=Datos!$B$197),Datos!$H$190,"-")))))))))))))))))))))))))</f>
        <v>-</v>
      </c>
      <c r="AC263" s="103"/>
    </row>
    <row r="264" spans="2:29" s="66" customFormat="1" ht="30" customHeight="1" x14ac:dyDescent="0.25">
      <c r="B264" s="164"/>
      <c r="C264" s="165"/>
      <c r="D264" s="212"/>
      <c r="E264" s="227"/>
      <c r="F264" s="165"/>
      <c r="G264" s="230"/>
      <c r="H264" s="99"/>
      <c r="I264" s="100"/>
      <c r="J264" s="218"/>
      <c r="K264" s="218"/>
      <c r="L264" s="215"/>
      <c r="M264" s="100"/>
      <c r="N264" s="99"/>
      <c r="O264" s="99"/>
      <c r="P264" s="99"/>
      <c r="Q264" s="99"/>
      <c r="R264" s="100"/>
      <c r="S264" s="99"/>
      <c r="T264" s="99"/>
      <c r="U264" s="99"/>
      <c r="V264" s="99"/>
      <c r="W264" s="96">
        <f>((IF(S264=Datos!$B$83,0,IF(S264=Datos!$B$84,5,IF(S264=Datos!$B$85,10,IF(S264=Datos!$B$86,15,IF(S264=Datos!$B$87,20,IF(S264=Datos!$B$88,25,0)))))))/100)+((IF(T264=Datos!$B$83,0,IF(T264=Datos!$B$84,5,IF(T264=Datos!$B$85,10,IF(T264=Datos!$B$86,15,IF(T264=Datos!$B$87,20,IF(T264=Datos!$B$88,25,0)))))))/100)+((IF(U264=Datos!$B$83,0,IF(U264=Datos!$B$84,5,IF(U264=Datos!$B$85,10,IF(U264=Datos!$B$86,15,IF(U264=Datos!$B$87,20,IF(U264=Datos!$B$88,25,0)))))))/100)+((IF(V264=Datos!$B$83,0,IF(V264=Datos!$B$84,5,IF(V264=Datos!$B$85,10,IF(V264=Datos!$B$86,15,IF(V264=Datos!$B$87,20,IF(V264=Datos!$B$88,25,0)))))))/100)</f>
        <v>0</v>
      </c>
      <c r="X264" s="221"/>
      <c r="Y264" s="212"/>
      <c r="Z264" s="224"/>
      <c r="AA264" s="212"/>
      <c r="AB264" s="215"/>
      <c r="AC264" s="104"/>
    </row>
    <row r="265" spans="2:29" s="66" customFormat="1" ht="30" customHeight="1" x14ac:dyDescent="0.25">
      <c r="B265" s="164"/>
      <c r="C265" s="165"/>
      <c r="D265" s="212"/>
      <c r="E265" s="227"/>
      <c r="F265" s="165"/>
      <c r="G265" s="230"/>
      <c r="H265" s="99"/>
      <c r="I265" s="100"/>
      <c r="J265" s="218"/>
      <c r="K265" s="218"/>
      <c r="L265" s="215"/>
      <c r="M265" s="100"/>
      <c r="N265" s="99"/>
      <c r="O265" s="99"/>
      <c r="P265" s="99"/>
      <c r="Q265" s="99"/>
      <c r="R265" s="100"/>
      <c r="S265" s="99"/>
      <c r="T265" s="99"/>
      <c r="U265" s="99"/>
      <c r="V265" s="99"/>
      <c r="W265" s="96">
        <f>((IF(S265=Datos!$B$83,0,IF(S265=Datos!$B$84,5,IF(S265=Datos!$B$85,10,IF(S265=Datos!$B$86,15,IF(S265=Datos!$B$87,20,IF(S265=Datos!$B$88,25,0)))))))/100)+((IF(T265=Datos!$B$83,0,IF(T265=Datos!$B$84,5,IF(T265=Datos!$B$85,10,IF(T265=Datos!$B$86,15,IF(T265=Datos!$B$87,20,IF(T265=Datos!$B$88,25,0)))))))/100)+((IF(U265=Datos!$B$83,0,IF(U265=Datos!$B$84,5,IF(U265=Datos!$B$85,10,IF(U265=Datos!$B$86,15,IF(U265=Datos!$B$87,20,IF(U265=Datos!$B$88,25,0)))))))/100)+((IF(V265=Datos!$B$83,0,IF(V265=Datos!$B$84,5,IF(V265=Datos!$B$85,10,IF(V265=Datos!$B$86,15,IF(V265=Datos!$B$87,20,IF(V265=Datos!$B$88,25,0)))))))/100)</f>
        <v>0</v>
      </c>
      <c r="X265" s="221"/>
      <c r="Y265" s="212"/>
      <c r="Z265" s="224"/>
      <c r="AA265" s="212"/>
      <c r="AB265" s="215"/>
      <c r="AC265" s="104"/>
    </row>
    <row r="266" spans="2:29" s="66" customFormat="1" ht="30" customHeight="1" x14ac:dyDescent="0.25">
      <c r="B266" s="164"/>
      <c r="C266" s="165"/>
      <c r="D266" s="212"/>
      <c r="E266" s="227"/>
      <c r="F266" s="165"/>
      <c r="G266" s="230"/>
      <c r="H266" s="99"/>
      <c r="I266" s="100"/>
      <c r="J266" s="218"/>
      <c r="K266" s="218"/>
      <c r="L266" s="215"/>
      <c r="M266" s="100"/>
      <c r="N266" s="99"/>
      <c r="O266" s="99"/>
      <c r="P266" s="99"/>
      <c r="Q266" s="99"/>
      <c r="R266" s="100"/>
      <c r="S266" s="99"/>
      <c r="T266" s="99"/>
      <c r="U266" s="99"/>
      <c r="V266" s="99"/>
      <c r="W266" s="96">
        <f>((IF(S266=Datos!$B$83,0,IF(S266=Datos!$B$84,5,IF(S266=Datos!$B$85,10,IF(S266=Datos!$B$86,15,IF(S266=Datos!$B$87,20,IF(S266=Datos!$B$88,25,0)))))))/100)+((IF(T266=Datos!$B$83,0,IF(T266=Datos!$B$84,5,IF(T266=Datos!$B$85,10,IF(T266=Datos!$B$86,15,IF(T266=Datos!$B$87,20,IF(T266=Datos!$B$88,25,0)))))))/100)+((IF(U266=Datos!$B$83,0,IF(U266=Datos!$B$84,5,IF(U266=Datos!$B$85,10,IF(U266=Datos!$B$86,15,IF(U266=Datos!$B$87,20,IF(U266=Datos!$B$88,25,0)))))))/100)+((IF(V266=Datos!$B$83,0,IF(V266=Datos!$B$84,5,IF(V266=Datos!$B$85,10,IF(V266=Datos!$B$86,15,IF(V266=Datos!$B$87,20,IF(V266=Datos!$B$88,25,0)))))))/100)</f>
        <v>0</v>
      </c>
      <c r="X266" s="221"/>
      <c r="Y266" s="212"/>
      <c r="Z266" s="224"/>
      <c r="AA266" s="212"/>
      <c r="AB266" s="215"/>
      <c r="AC266" s="104"/>
    </row>
    <row r="267" spans="2:29" s="66" customFormat="1" ht="30" customHeight="1" x14ac:dyDescent="0.25">
      <c r="B267" s="164"/>
      <c r="C267" s="165"/>
      <c r="D267" s="212"/>
      <c r="E267" s="227"/>
      <c r="F267" s="165"/>
      <c r="G267" s="230"/>
      <c r="H267" s="99"/>
      <c r="I267" s="100"/>
      <c r="J267" s="218"/>
      <c r="K267" s="218"/>
      <c r="L267" s="215"/>
      <c r="M267" s="100"/>
      <c r="N267" s="99"/>
      <c r="O267" s="99"/>
      <c r="P267" s="99"/>
      <c r="Q267" s="99"/>
      <c r="R267" s="100"/>
      <c r="S267" s="99"/>
      <c r="T267" s="99"/>
      <c r="U267" s="99"/>
      <c r="V267" s="99"/>
      <c r="W267" s="96">
        <f>((IF(S267=Datos!$B$83,0,IF(S267=Datos!$B$84,5,IF(S267=Datos!$B$85,10,IF(S267=Datos!$B$86,15,IF(S267=Datos!$B$87,20,IF(S267=Datos!$B$88,25,0)))))))/100)+((IF(T267=Datos!$B$83,0,IF(T267=Datos!$B$84,5,IF(T267=Datos!$B$85,10,IF(T267=Datos!$B$86,15,IF(T267=Datos!$B$87,20,IF(T267=Datos!$B$88,25,0)))))))/100)+((IF(U267=Datos!$B$83,0,IF(U267=Datos!$B$84,5,IF(U267=Datos!$B$85,10,IF(U267=Datos!$B$86,15,IF(U267=Datos!$B$87,20,IF(U267=Datos!$B$88,25,0)))))))/100)+((IF(V267=Datos!$B$83,0,IF(V267=Datos!$B$84,5,IF(V267=Datos!$B$85,10,IF(V267=Datos!$B$86,15,IF(V267=Datos!$B$87,20,IF(V267=Datos!$B$88,25,0)))))))/100)</f>
        <v>0</v>
      </c>
      <c r="X267" s="221"/>
      <c r="Y267" s="212"/>
      <c r="Z267" s="224"/>
      <c r="AA267" s="212"/>
      <c r="AB267" s="215"/>
      <c r="AC267" s="104"/>
    </row>
    <row r="268" spans="2:29" s="66" customFormat="1" ht="30" customHeight="1" thickBot="1" x14ac:dyDescent="0.3">
      <c r="B268" s="166"/>
      <c r="C268" s="167"/>
      <c r="D268" s="213"/>
      <c r="E268" s="228"/>
      <c r="F268" s="167"/>
      <c r="G268" s="231"/>
      <c r="H268" s="101"/>
      <c r="I268" s="102"/>
      <c r="J268" s="219"/>
      <c r="K268" s="219"/>
      <c r="L268" s="216"/>
      <c r="M268" s="102"/>
      <c r="N268" s="101"/>
      <c r="O268" s="101"/>
      <c r="P268" s="101"/>
      <c r="Q268" s="101"/>
      <c r="R268" s="102"/>
      <c r="S268" s="101"/>
      <c r="T268" s="101"/>
      <c r="U268" s="101"/>
      <c r="V268" s="101"/>
      <c r="W268" s="97">
        <f>((IF(S268=Datos!$B$83,0,IF(S268=Datos!$B$84,5,IF(S268=Datos!$B$85,10,IF(S268=Datos!$B$86,15,IF(S268=Datos!$B$87,20,IF(S268=Datos!$B$88,25,0)))))))/100)+((IF(T268=Datos!$B$83,0,IF(T268=Datos!$B$84,5,IF(T268=Datos!$B$85,10,IF(T268=Datos!$B$86,15,IF(T268=Datos!$B$87,20,IF(T268=Datos!$B$88,25,0)))))))/100)+((IF(U268=Datos!$B$83,0,IF(U268=Datos!$B$84,5,IF(U268=Datos!$B$85,10,IF(U268=Datos!$B$86,15,IF(U268=Datos!$B$87,20,IF(U268=Datos!$B$88,25,0)))))))/100)+((IF(V268=Datos!$B$83,0,IF(V268=Datos!$B$84,5,IF(V268=Datos!$B$85,10,IF(V268=Datos!$B$86,15,IF(V268=Datos!$B$87,20,IF(V268=Datos!$B$88,25,0)))))))/100)</f>
        <v>0</v>
      </c>
      <c r="X268" s="222"/>
      <c r="Y268" s="213"/>
      <c r="Z268" s="225"/>
      <c r="AA268" s="213"/>
      <c r="AB268" s="216"/>
      <c r="AC268" s="105"/>
    </row>
    <row r="269" spans="2:29" s="66" customFormat="1" ht="30" customHeight="1" x14ac:dyDescent="0.25">
      <c r="B269" s="162"/>
      <c r="C269" s="163"/>
      <c r="D269" s="211" t="str">
        <f>IF(B269="","-",VLOOKUP(B269,Datos!$B$3:$C$25,2,FALSE))</f>
        <v>-</v>
      </c>
      <c r="E269" s="226"/>
      <c r="F269" s="163"/>
      <c r="G269" s="229"/>
      <c r="H269" s="81"/>
      <c r="I269" s="79"/>
      <c r="J269" s="217"/>
      <c r="K269" s="217"/>
      <c r="L269" s="214" t="str">
        <f>IF(AND(J269=Datos!$B$186,K269=Datos!$B$193),Datos!$D$186,IF(AND(J269=Datos!$B$186,K269=Datos!$B$194),Datos!$E$186,IF(AND(J269=Datos!$B$186,K269=Datos!$B$195),Datos!$F$186,IF(AND(J269=Datos!$B$186,K269=Datos!$B$196),Datos!$G$186,IF(AND(J269=Datos!$B$186,K269=Datos!$B$197),Datos!$H$186,IF(AND(J269=Datos!$B$187,K269=Datos!$B$193),Datos!$D$187,IF(AND(J269=Datos!$B$187,K269=Datos!$B$194),Datos!$E$187,IF(AND(J269=Datos!$B$187,K269=Datos!$B$195),Datos!$F$187,IF(AND(J269=Datos!$B$187,K269=Datos!$B$196),Datos!$G$187,IF(AND(J269=Datos!$B$187,K269=Datos!$B$197),Datos!$H$187,IF(AND(J269=Datos!$B$188,K269=Datos!$B$193),Datos!$D$188,IF(AND(J269=Datos!$B$188,K269=Datos!$B$194),Datos!$E$188,IF(AND(J269=Datos!$B$188,K269=Datos!$B$195),Datos!$F$188,IF(AND(J269=Datos!$B$188,K269=Datos!$B$196),Datos!$G$188,IF(AND(J269=Datos!$B$188,K269=Datos!$B$197),Datos!$H$188,IF(AND(J269=Datos!$B$189,K269=Datos!$B$193),Datos!$D$189,IF(AND(J269=Datos!$B$189,K269=Datos!$B$194),Datos!$E$189,IF(AND(J269=Datos!$B$189,K269=Datos!$B$195),Datos!$F$189,IF(AND(J269=Datos!$B$189,K269=Datos!$B$196),Datos!$G$189,IF(AND(J269=Datos!$B$189,K269=Datos!$B$197),Datos!$H$189,IF(AND(J269=Datos!$B$190,K269=Datos!$B$193),Datos!$D$190,IF(AND(J269=Datos!$B$190,K269=Datos!$B$194),Datos!$E$190,IF(AND(J269=Datos!$B$190,K269=Datos!$B$195),Datos!$F$190,IF(AND(J269=Datos!$B$190,K269=Datos!$B$196),Datos!$G$190,IF(AND(J269=Datos!$B$190,K269=Datos!$B$197),Datos!$H$190,"-")))))))))))))))))))))))))</f>
        <v>-</v>
      </c>
      <c r="M269" s="79"/>
      <c r="N269" s="81"/>
      <c r="O269" s="81"/>
      <c r="P269" s="81"/>
      <c r="Q269" s="81"/>
      <c r="R269" s="79"/>
      <c r="S269" s="81"/>
      <c r="T269" s="81"/>
      <c r="U269" s="81"/>
      <c r="V269" s="81"/>
      <c r="W269" s="80">
        <f>((IF(S269=Datos!$B$83,0,IF(S269=Datos!$B$84,5,IF(S269=Datos!$B$85,10,IF(S269=Datos!$B$86,15,IF(S269=Datos!$B$87,20,IF(S269=Datos!$B$88,25,0)))))))/100)+((IF(T269=Datos!$B$83,0,IF(T269=Datos!$B$84,5,IF(T269=Datos!$B$85,10,IF(T269=Datos!$B$86,15,IF(T269=Datos!$B$87,20,IF(T269=Datos!$B$88,25,0)))))))/100)+((IF(U269=Datos!$B$83,0,IF(U269=Datos!$B$84,5,IF(U269=Datos!$B$85,10,IF(U269=Datos!$B$86,15,IF(U269=Datos!$B$87,20,IF(U269=Datos!$B$88,25,0)))))))/100)+((IF(V269=Datos!$B$83,0,IF(V269=Datos!$B$84,5,IF(V269=Datos!$B$85,10,IF(V269=Datos!$B$86,15,IF(V269=Datos!$B$87,20,IF(V269=Datos!$B$88,25,0)))))))/100)</f>
        <v>0</v>
      </c>
      <c r="X269" s="220">
        <f>IF(ISERROR((IF(R269=Datos!$B$80,W269,0)+IF(R270=Datos!$B$80,W270,0)+IF(R271=Datos!$B$80,W271,0)+IF(R272=Datos!$B$80,W272,0)+IF(R273=Datos!$B$80,W273,0)+IF(R274=Datos!$B$80,W274,0))/(IF(R269=Datos!$B$80,1,0)+IF(R270=Datos!$B$80,1,0)+IF(R271=Datos!$B$80,1,0)+IF(R272=Datos!$B$80,1,0)+IF(R273=Datos!$B$80,1,0)+IF(R274=Datos!$B$80,1,0))),0,(IF(R269=Datos!$B$80,W269,0)+IF(R270=Datos!$B$80,W270,0)+IF(R271=Datos!$B$80,W271,0)+IF(R272=Datos!$B$80,W272,0)+IF(R273=Datos!$B$80,W273,0)+IF(R274=Datos!$B$80,W274,0))/(IF(R269=Datos!$B$80,1,0)+IF(R270=Datos!$B$80,1,0)+IF(R271=Datos!$B$80,1,0)+IF(R272=Datos!$B$80,1,0)+IF(R273=Datos!$B$80,1,0)+IF(R274=Datos!$B$80,1,0)))</f>
        <v>0</v>
      </c>
      <c r="Y269" s="211" t="str">
        <f>IF(J269="","-",(IF(X269&gt;0,(IF(J269=Datos!$B$65,Datos!$B$65,IF(AND(J269=Datos!$B$66,X269&gt;0.49),Datos!$B$65,IF(AND(J269=Datos!$B$67,X269&gt;0.74),Datos!$B$65,IF(AND(J269=Datos!$B$67,X269&lt;0.75,X269&gt;0.49),Datos!$B$66,IF(AND(J269=Datos!$B$68,X269&gt;0.74),Datos!$B$66,IF(AND(J269=Datos!$B$68,X269&lt;0.75,X269&gt;0.49),Datos!$B$67,IF(AND(J269=Datos!$B$69,X269&gt;0.74),Datos!$B$67,IF(AND(J269=Datos!$B$69,X269&lt;0.75,X269&gt;0.49),Datos!$B$68,J269))))))))),J269)))</f>
        <v>-</v>
      </c>
      <c r="Z269" s="223">
        <f>IF(ISERROR((IF(R269=Datos!$B$79,W269,0)+IF(R270=Datos!$B$79,W270,0)+IF(R271=Datos!$B$79,W271,0)+IF(R272=Datos!$B$79,W272,0)+IF(R273=Datos!$B$79,W273,0)+IF(R274=Datos!$B$79,W274,0))/(IF(R269=Datos!$B$79,1,0)+IF(R270=Datos!$B$79,1,0)+IF(R271=Datos!$B$79,1,0)+IF(R272=Datos!$B$79,1,0)+IF(R273=Datos!$B$79,1,0)+IF(R274=Datos!$B$79,1,0))),0,(IF(R269=Datos!$B$79,W269,0)+IF(R270=Datos!$B$79,W270,0)+IF(R271=Datos!$B$79,W271,0)+IF(R272=Datos!$B$79,W272,0)+IF(R273=Datos!$B$79,W273,0)+IF(R274=Datos!$B$79,W274,0))/(IF(R269=Datos!$B$79,1,0)+IF(R270=Datos!$B$79,1,0)+IF(R271=Datos!$B$79,1,0)+IF(R272=Datos!$B$79,1,0)+IF(R273=Datos!$B$79,1,0)+IF(R274=Datos!$B$79,1,0)))</f>
        <v>0</v>
      </c>
      <c r="AA269" s="211" t="str">
        <f>IF(K269="","-",(IF(Z269&gt;0,(IF(K269=Datos!$B$72,Datos!$B$72,IF(AND(K269=Datos!$B$73,Z269&gt;0.49),Datos!$B$72,IF(AND(K269=Datos!$B$74,Z269&gt;0.74),Datos!$B$72,IF(AND(K269=Datos!$B$74,Z269&lt;0.75,Z269&gt;0.49),Datos!$B$73,IF(AND(K269=Datos!$B$75,Z269&gt;0.74),Datos!$B$73,IF(AND(K269=Datos!$B$75,Z269&lt;0.75,Z269&gt;0.49),Datos!$B$74,IF(AND(K269=Datos!$B$76,Z269&gt;0.74),Datos!$B$74,IF(AND(K269=Datos!$B$76,Z269&lt;0.75,Z269&gt;0.49),Datos!$B$75,K269))))))))),K269)))</f>
        <v>-</v>
      </c>
      <c r="AB269" s="214" t="str">
        <f>IF(AND(Y269=Datos!$B$186,AA269=Datos!$B$193),Datos!$D$186,IF(AND(Y269=Datos!$B$186,AA269=Datos!$B$194),Datos!$E$186,IF(AND(Y269=Datos!$B$186,AA269=Datos!$B$195),Datos!$F$186,IF(AND(Y269=Datos!$B$186,AA269=Datos!$B$196),Datos!$G$186,IF(AND(Y269=Datos!$B$186,AA269=Datos!$B$197),Datos!$H$186,IF(AND(Y269=Datos!$B$187,AA269=Datos!$B$193),Datos!$D$187,IF(AND(Y269=Datos!$B$187,AA269=Datos!$B$194),Datos!$E$187,IF(AND(Y269=Datos!$B$187,AA269=Datos!$B$195),Datos!$F$187,IF(AND(Y269=Datos!$B$187,AA269=Datos!$B$196),Datos!$G$187,IF(AND(Y269=Datos!$B$187,AA269=Datos!$B$197),Datos!$H$187,IF(AND(Y269=Datos!$B$188,AA269=Datos!$B$193),Datos!$D$188,IF(AND(Y269=Datos!$B$188,AA269=Datos!$B$194),Datos!$E$188,IF(AND(Y269=Datos!$B$188,AA269=Datos!$B$195),Datos!$F$188,IF(AND(Y269=Datos!$B$188,AA269=Datos!$B$196),Datos!$G$188,IF(AND(Y269=Datos!$B$188,AA269=Datos!$B$197),Datos!$H$188,IF(AND(Y269=Datos!$B$189,AA269=Datos!$B$193),Datos!$D$189,IF(AND(Y269=Datos!$B$189,AA269=Datos!$B$194),Datos!$E$189,IF(AND(Y269=Datos!$B$189,AA269=Datos!$B$195),Datos!$F$189,IF(AND(Y269=Datos!$B$189,AA269=Datos!$B$196),Datos!$G$189,IF(AND(Y269=Datos!$B$189,AA269=Datos!$B$197),Datos!$H$189,IF(AND(Y269=Datos!$B$190,AA269=Datos!$B$193),Datos!$D$190,IF(AND(Y269=Datos!$B$190,AA269=Datos!$B$194),Datos!$E$190,IF(AND(Y269=Datos!$B$190,AA269=Datos!$B$195),Datos!$F$190,IF(AND(Y269=Datos!$B$190,AA269=Datos!$B$196),Datos!$G$190,IF(AND(Y269=Datos!$B$190,AA269=Datos!$B$197),Datos!$H$190,"-")))))))))))))))))))))))))</f>
        <v>-</v>
      </c>
      <c r="AC269" s="103"/>
    </row>
    <row r="270" spans="2:29" s="66" customFormat="1" ht="30" customHeight="1" x14ac:dyDescent="0.25">
      <c r="B270" s="164"/>
      <c r="C270" s="165"/>
      <c r="D270" s="212"/>
      <c r="E270" s="227"/>
      <c r="F270" s="165"/>
      <c r="G270" s="230"/>
      <c r="H270" s="99"/>
      <c r="I270" s="100"/>
      <c r="J270" s="218"/>
      <c r="K270" s="218"/>
      <c r="L270" s="215"/>
      <c r="M270" s="100"/>
      <c r="N270" s="99"/>
      <c r="O270" s="99"/>
      <c r="P270" s="99"/>
      <c r="Q270" s="99"/>
      <c r="R270" s="100"/>
      <c r="S270" s="99"/>
      <c r="T270" s="99"/>
      <c r="U270" s="99"/>
      <c r="V270" s="99"/>
      <c r="W270" s="96">
        <f>((IF(S270=Datos!$B$83,0,IF(S270=Datos!$B$84,5,IF(S270=Datos!$B$85,10,IF(S270=Datos!$B$86,15,IF(S270=Datos!$B$87,20,IF(S270=Datos!$B$88,25,0)))))))/100)+((IF(T270=Datos!$B$83,0,IF(T270=Datos!$B$84,5,IF(T270=Datos!$B$85,10,IF(T270=Datos!$B$86,15,IF(T270=Datos!$B$87,20,IF(T270=Datos!$B$88,25,0)))))))/100)+((IF(U270=Datos!$B$83,0,IF(U270=Datos!$B$84,5,IF(U270=Datos!$B$85,10,IF(U270=Datos!$B$86,15,IF(U270=Datos!$B$87,20,IF(U270=Datos!$B$88,25,0)))))))/100)+((IF(V270=Datos!$B$83,0,IF(V270=Datos!$B$84,5,IF(V270=Datos!$B$85,10,IF(V270=Datos!$B$86,15,IF(V270=Datos!$B$87,20,IF(V270=Datos!$B$88,25,0)))))))/100)</f>
        <v>0</v>
      </c>
      <c r="X270" s="221"/>
      <c r="Y270" s="212"/>
      <c r="Z270" s="224"/>
      <c r="AA270" s="212"/>
      <c r="AB270" s="215"/>
      <c r="AC270" s="104"/>
    </row>
    <row r="271" spans="2:29" s="66" customFormat="1" ht="30" customHeight="1" x14ac:dyDescent="0.25">
      <c r="B271" s="164"/>
      <c r="C271" s="165"/>
      <c r="D271" s="212"/>
      <c r="E271" s="227"/>
      <c r="F271" s="165"/>
      <c r="G271" s="230"/>
      <c r="H271" s="99"/>
      <c r="I271" s="100"/>
      <c r="J271" s="218"/>
      <c r="K271" s="218"/>
      <c r="L271" s="215"/>
      <c r="M271" s="100"/>
      <c r="N271" s="99"/>
      <c r="O271" s="99"/>
      <c r="P271" s="99"/>
      <c r="Q271" s="99"/>
      <c r="R271" s="100"/>
      <c r="S271" s="99"/>
      <c r="T271" s="99"/>
      <c r="U271" s="99"/>
      <c r="V271" s="99"/>
      <c r="W271" s="96">
        <f>((IF(S271=Datos!$B$83,0,IF(S271=Datos!$B$84,5,IF(S271=Datos!$B$85,10,IF(S271=Datos!$B$86,15,IF(S271=Datos!$B$87,20,IF(S271=Datos!$B$88,25,0)))))))/100)+((IF(T271=Datos!$B$83,0,IF(T271=Datos!$B$84,5,IF(T271=Datos!$B$85,10,IF(T271=Datos!$B$86,15,IF(T271=Datos!$B$87,20,IF(T271=Datos!$B$88,25,0)))))))/100)+((IF(U271=Datos!$B$83,0,IF(U271=Datos!$B$84,5,IF(U271=Datos!$B$85,10,IF(U271=Datos!$B$86,15,IF(U271=Datos!$B$87,20,IF(U271=Datos!$B$88,25,0)))))))/100)+((IF(V271=Datos!$B$83,0,IF(V271=Datos!$B$84,5,IF(V271=Datos!$B$85,10,IF(V271=Datos!$B$86,15,IF(V271=Datos!$B$87,20,IF(V271=Datos!$B$88,25,0)))))))/100)</f>
        <v>0</v>
      </c>
      <c r="X271" s="221"/>
      <c r="Y271" s="212"/>
      <c r="Z271" s="224"/>
      <c r="AA271" s="212"/>
      <c r="AB271" s="215"/>
      <c r="AC271" s="104"/>
    </row>
    <row r="272" spans="2:29" s="66" customFormat="1" ht="30" customHeight="1" x14ac:dyDescent="0.25">
      <c r="B272" s="164"/>
      <c r="C272" s="165"/>
      <c r="D272" s="212"/>
      <c r="E272" s="227"/>
      <c r="F272" s="165"/>
      <c r="G272" s="230"/>
      <c r="H272" s="99"/>
      <c r="I272" s="100"/>
      <c r="J272" s="218"/>
      <c r="K272" s="218"/>
      <c r="L272" s="215"/>
      <c r="M272" s="100"/>
      <c r="N272" s="99"/>
      <c r="O272" s="99"/>
      <c r="P272" s="99"/>
      <c r="Q272" s="99"/>
      <c r="R272" s="100"/>
      <c r="S272" s="99"/>
      <c r="T272" s="99"/>
      <c r="U272" s="99"/>
      <c r="V272" s="99"/>
      <c r="W272" s="96">
        <f>((IF(S272=Datos!$B$83,0,IF(S272=Datos!$B$84,5,IF(S272=Datos!$B$85,10,IF(S272=Datos!$B$86,15,IF(S272=Datos!$B$87,20,IF(S272=Datos!$B$88,25,0)))))))/100)+((IF(T272=Datos!$B$83,0,IF(T272=Datos!$B$84,5,IF(T272=Datos!$B$85,10,IF(T272=Datos!$B$86,15,IF(T272=Datos!$B$87,20,IF(T272=Datos!$B$88,25,0)))))))/100)+((IF(U272=Datos!$B$83,0,IF(U272=Datos!$B$84,5,IF(U272=Datos!$B$85,10,IF(U272=Datos!$B$86,15,IF(U272=Datos!$B$87,20,IF(U272=Datos!$B$88,25,0)))))))/100)+((IF(V272=Datos!$B$83,0,IF(V272=Datos!$B$84,5,IF(V272=Datos!$B$85,10,IF(V272=Datos!$B$86,15,IF(V272=Datos!$B$87,20,IF(V272=Datos!$B$88,25,0)))))))/100)</f>
        <v>0</v>
      </c>
      <c r="X272" s="221"/>
      <c r="Y272" s="212"/>
      <c r="Z272" s="224"/>
      <c r="AA272" s="212"/>
      <c r="AB272" s="215"/>
      <c r="AC272" s="104"/>
    </row>
    <row r="273" spans="2:29" s="66" customFormat="1" ht="30" customHeight="1" x14ac:dyDescent="0.25">
      <c r="B273" s="164"/>
      <c r="C273" s="165"/>
      <c r="D273" s="212"/>
      <c r="E273" s="227"/>
      <c r="F273" s="165"/>
      <c r="G273" s="230"/>
      <c r="H273" s="99"/>
      <c r="I273" s="100"/>
      <c r="J273" s="218"/>
      <c r="K273" s="218"/>
      <c r="L273" s="215"/>
      <c r="M273" s="100"/>
      <c r="N273" s="99"/>
      <c r="O273" s="99"/>
      <c r="P273" s="99"/>
      <c r="Q273" s="99"/>
      <c r="R273" s="100"/>
      <c r="S273" s="99"/>
      <c r="T273" s="99"/>
      <c r="U273" s="99"/>
      <c r="V273" s="99"/>
      <c r="W273" s="96">
        <f>((IF(S273=Datos!$B$83,0,IF(S273=Datos!$B$84,5,IF(S273=Datos!$B$85,10,IF(S273=Datos!$B$86,15,IF(S273=Datos!$B$87,20,IF(S273=Datos!$B$88,25,0)))))))/100)+((IF(T273=Datos!$B$83,0,IF(T273=Datos!$B$84,5,IF(T273=Datos!$B$85,10,IF(T273=Datos!$B$86,15,IF(T273=Datos!$B$87,20,IF(T273=Datos!$B$88,25,0)))))))/100)+((IF(U273=Datos!$B$83,0,IF(U273=Datos!$B$84,5,IF(U273=Datos!$B$85,10,IF(U273=Datos!$B$86,15,IF(U273=Datos!$B$87,20,IF(U273=Datos!$B$88,25,0)))))))/100)+((IF(V273=Datos!$B$83,0,IF(V273=Datos!$B$84,5,IF(V273=Datos!$B$85,10,IF(V273=Datos!$B$86,15,IF(V273=Datos!$B$87,20,IF(V273=Datos!$B$88,25,0)))))))/100)</f>
        <v>0</v>
      </c>
      <c r="X273" s="221"/>
      <c r="Y273" s="212"/>
      <c r="Z273" s="224"/>
      <c r="AA273" s="212"/>
      <c r="AB273" s="215"/>
      <c r="AC273" s="104"/>
    </row>
    <row r="274" spans="2:29" s="66" customFormat="1" ht="30" customHeight="1" thickBot="1" x14ac:dyDescent="0.3">
      <c r="B274" s="166"/>
      <c r="C274" s="167"/>
      <c r="D274" s="213"/>
      <c r="E274" s="228"/>
      <c r="F274" s="167"/>
      <c r="G274" s="231"/>
      <c r="H274" s="101"/>
      <c r="I274" s="102"/>
      <c r="J274" s="219"/>
      <c r="K274" s="219"/>
      <c r="L274" s="216"/>
      <c r="M274" s="102"/>
      <c r="N274" s="101"/>
      <c r="O274" s="101"/>
      <c r="P274" s="101"/>
      <c r="Q274" s="101"/>
      <c r="R274" s="102"/>
      <c r="S274" s="101"/>
      <c r="T274" s="101"/>
      <c r="U274" s="101"/>
      <c r="V274" s="101"/>
      <c r="W274" s="97">
        <f>((IF(S274=Datos!$B$83,0,IF(S274=Datos!$B$84,5,IF(S274=Datos!$B$85,10,IF(S274=Datos!$B$86,15,IF(S274=Datos!$B$87,20,IF(S274=Datos!$B$88,25,0)))))))/100)+((IF(T274=Datos!$B$83,0,IF(T274=Datos!$B$84,5,IF(T274=Datos!$B$85,10,IF(T274=Datos!$B$86,15,IF(T274=Datos!$B$87,20,IF(T274=Datos!$B$88,25,0)))))))/100)+((IF(U274=Datos!$B$83,0,IF(U274=Datos!$B$84,5,IF(U274=Datos!$B$85,10,IF(U274=Datos!$B$86,15,IF(U274=Datos!$B$87,20,IF(U274=Datos!$B$88,25,0)))))))/100)+((IF(V274=Datos!$B$83,0,IF(V274=Datos!$B$84,5,IF(V274=Datos!$B$85,10,IF(V274=Datos!$B$86,15,IF(V274=Datos!$B$87,20,IF(V274=Datos!$B$88,25,0)))))))/100)</f>
        <v>0</v>
      </c>
      <c r="X274" s="222"/>
      <c r="Y274" s="213"/>
      <c r="Z274" s="225"/>
      <c r="AA274" s="213"/>
      <c r="AB274" s="216"/>
      <c r="AC274" s="105"/>
    </row>
    <row r="275" spans="2:29" s="66" customFormat="1" ht="30" customHeight="1" x14ac:dyDescent="0.25">
      <c r="B275" s="162"/>
      <c r="C275" s="163"/>
      <c r="D275" s="211" t="str">
        <f>IF(B275="","-",VLOOKUP(B275,Datos!$B$3:$C$25,2,FALSE))</f>
        <v>-</v>
      </c>
      <c r="E275" s="226"/>
      <c r="F275" s="163"/>
      <c r="G275" s="229"/>
      <c r="H275" s="81"/>
      <c r="I275" s="79"/>
      <c r="J275" s="217"/>
      <c r="K275" s="217"/>
      <c r="L275" s="214" t="str">
        <f>IF(AND(J275=Datos!$B$186,K275=Datos!$B$193),Datos!$D$186,IF(AND(J275=Datos!$B$186,K275=Datos!$B$194),Datos!$E$186,IF(AND(J275=Datos!$B$186,K275=Datos!$B$195),Datos!$F$186,IF(AND(J275=Datos!$B$186,K275=Datos!$B$196),Datos!$G$186,IF(AND(J275=Datos!$B$186,K275=Datos!$B$197),Datos!$H$186,IF(AND(J275=Datos!$B$187,K275=Datos!$B$193),Datos!$D$187,IF(AND(J275=Datos!$B$187,K275=Datos!$B$194),Datos!$E$187,IF(AND(J275=Datos!$B$187,K275=Datos!$B$195),Datos!$F$187,IF(AND(J275=Datos!$B$187,K275=Datos!$B$196),Datos!$G$187,IF(AND(J275=Datos!$B$187,K275=Datos!$B$197),Datos!$H$187,IF(AND(J275=Datos!$B$188,K275=Datos!$B$193),Datos!$D$188,IF(AND(J275=Datos!$B$188,K275=Datos!$B$194),Datos!$E$188,IF(AND(J275=Datos!$B$188,K275=Datos!$B$195),Datos!$F$188,IF(AND(J275=Datos!$B$188,K275=Datos!$B$196),Datos!$G$188,IF(AND(J275=Datos!$B$188,K275=Datos!$B$197),Datos!$H$188,IF(AND(J275=Datos!$B$189,K275=Datos!$B$193),Datos!$D$189,IF(AND(J275=Datos!$B$189,K275=Datos!$B$194),Datos!$E$189,IF(AND(J275=Datos!$B$189,K275=Datos!$B$195),Datos!$F$189,IF(AND(J275=Datos!$B$189,K275=Datos!$B$196),Datos!$G$189,IF(AND(J275=Datos!$B$189,K275=Datos!$B$197),Datos!$H$189,IF(AND(J275=Datos!$B$190,K275=Datos!$B$193),Datos!$D$190,IF(AND(J275=Datos!$B$190,K275=Datos!$B$194),Datos!$E$190,IF(AND(J275=Datos!$B$190,K275=Datos!$B$195),Datos!$F$190,IF(AND(J275=Datos!$B$190,K275=Datos!$B$196),Datos!$G$190,IF(AND(J275=Datos!$B$190,K275=Datos!$B$197),Datos!$H$190,"-")))))))))))))))))))))))))</f>
        <v>-</v>
      </c>
      <c r="M275" s="79"/>
      <c r="N275" s="81"/>
      <c r="O275" s="81"/>
      <c r="P275" s="81"/>
      <c r="Q275" s="81"/>
      <c r="R275" s="79"/>
      <c r="S275" s="81"/>
      <c r="T275" s="81"/>
      <c r="U275" s="81"/>
      <c r="V275" s="81"/>
      <c r="W275" s="80">
        <f>((IF(S275=Datos!$B$83,0,IF(S275=Datos!$B$84,5,IF(S275=Datos!$B$85,10,IF(S275=Datos!$B$86,15,IF(S275=Datos!$B$87,20,IF(S275=Datos!$B$88,25,0)))))))/100)+((IF(T275=Datos!$B$83,0,IF(T275=Datos!$B$84,5,IF(T275=Datos!$B$85,10,IF(T275=Datos!$B$86,15,IF(T275=Datos!$B$87,20,IF(T275=Datos!$B$88,25,0)))))))/100)+((IF(U275=Datos!$B$83,0,IF(U275=Datos!$B$84,5,IF(U275=Datos!$B$85,10,IF(U275=Datos!$B$86,15,IF(U275=Datos!$B$87,20,IF(U275=Datos!$B$88,25,0)))))))/100)+((IF(V275=Datos!$B$83,0,IF(V275=Datos!$B$84,5,IF(V275=Datos!$B$85,10,IF(V275=Datos!$B$86,15,IF(V275=Datos!$B$87,20,IF(V275=Datos!$B$88,25,0)))))))/100)</f>
        <v>0</v>
      </c>
      <c r="X275" s="220">
        <f>IF(ISERROR((IF(R275=Datos!$B$80,W275,0)+IF(R276=Datos!$B$80,W276,0)+IF(R277=Datos!$B$80,W277,0)+IF(R278=Datos!$B$80,W278,0)+IF(R279=Datos!$B$80,W279,0)+IF(R280=Datos!$B$80,W280,0))/(IF(R275=Datos!$B$80,1,0)+IF(R276=Datos!$B$80,1,0)+IF(R277=Datos!$B$80,1,0)+IF(R278=Datos!$B$80,1,0)+IF(R279=Datos!$B$80,1,0)+IF(R280=Datos!$B$80,1,0))),0,(IF(R275=Datos!$B$80,W275,0)+IF(R276=Datos!$B$80,W276,0)+IF(R277=Datos!$B$80,W277,0)+IF(R278=Datos!$B$80,W278,0)+IF(R279=Datos!$B$80,W279,0)+IF(R280=Datos!$B$80,W280,0))/(IF(R275=Datos!$B$80,1,0)+IF(R276=Datos!$B$80,1,0)+IF(R277=Datos!$B$80,1,0)+IF(R278=Datos!$B$80,1,0)+IF(R279=Datos!$B$80,1,0)+IF(R280=Datos!$B$80,1,0)))</f>
        <v>0</v>
      </c>
      <c r="Y275" s="211" t="str">
        <f>IF(J275="","-",(IF(X275&gt;0,(IF(J275=Datos!$B$65,Datos!$B$65,IF(AND(J275=Datos!$B$66,X275&gt;0.49),Datos!$B$65,IF(AND(J275=Datos!$B$67,X275&gt;0.74),Datos!$B$65,IF(AND(J275=Datos!$B$67,X275&lt;0.75,X275&gt;0.49),Datos!$B$66,IF(AND(J275=Datos!$B$68,X275&gt;0.74),Datos!$B$66,IF(AND(J275=Datos!$B$68,X275&lt;0.75,X275&gt;0.49),Datos!$B$67,IF(AND(J275=Datos!$B$69,X275&gt;0.74),Datos!$B$67,IF(AND(J275=Datos!$B$69,X275&lt;0.75,X275&gt;0.49),Datos!$B$68,J275))))))))),J275)))</f>
        <v>-</v>
      </c>
      <c r="Z275" s="223">
        <f>IF(ISERROR((IF(R275=Datos!$B$79,W275,0)+IF(R276=Datos!$B$79,W276,0)+IF(R277=Datos!$B$79,W277,0)+IF(R278=Datos!$B$79,W278,0)+IF(R279=Datos!$B$79,W279,0)+IF(R280=Datos!$B$79,W280,0))/(IF(R275=Datos!$B$79,1,0)+IF(R276=Datos!$B$79,1,0)+IF(R277=Datos!$B$79,1,0)+IF(R278=Datos!$B$79,1,0)+IF(R279=Datos!$B$79,1,0)+IF(R280=Datos!$B$79,1,0))),0,(IF(R275=Datos!$B$79,W275,0)+IF(R276=Datos!$B$79,W276,0)+IF(R277=Datos!$B$79,W277,0)+IF(R278=Datos!$B$79,W278,0)+IF(R279=Datos!$B$79,W279,0)+IF(R280=Datos!$B$79,W280,0))/(IF(R275=Datos!$B$79,1,0)+IF(R276=Datos!$B$79,1,0)+IF(R277=Datos!$B$79,1,0)+IF(R278=Datos!$B$79,1,0)+IF(R279=Datos!$B$79,1,0)+IF(R280=Datos!$B$79,1,0)))</f>
        <v>0</v>
      </c>
      <c r="AA275" s="211" t="str">
        <f>IF(K275="","-",(IF(Z275&gt;0,(IF(K275=Datos!$B$72,Datos!$B$72,IF(AND(K275=Datos!$B$73,Z275&gt;0.49),Datos!$B$72,IF(AND(K275=Datos!$B$74,Z275&gt;0.74),Datos!$B$72,IF(AND(K275=Datos!$B$74,Z275&lt;0.75,Z275&gt;0.49),Datos!$B$73,IF(AND(K275=Datos!$B$75,Z275&gt;0.74),Datos!$B$73,IF(AND(K275=Datos!$B$75,Z275&lt;0.75,Z275&gt;0.49),Datos!$B$74,IF(AND(K275=Datos!$B$76,Z275&gt;0.74),Datos!$B$74,IF(AND(K275=Datos!$B$76,Z275&lt;0.75,Z275&gt;0.49),Datos!$B$75,K275))))))))),K275)))</f>
        <v>-</v>
      </c>
      <c r="AB275" s="214" t="str">
        <f>IF(AND(Y275=Datos!$B$186,AA275=Datos!$B$193),Datos!$D$186,IF(AND(Y275=Datos!$B$186,AA275=Datos!$B$194),Datos!$E$186,IF(AND(Y275=Datos!$B$186,AA275=Datos!$B$195),Datos!$F$186,IF(AND(Y275=Datos!$B$186,AA275=Datos!$B$196),Datos!$G$186,IF(AND(Y275=Datos!$B$186,AA275=Datos!$B$197),Datos!$H$186,IF(AND(Y275=Datos!$B$187,AA275=Datos!$B$193),Datos!$D$187,IF(AND(Y275=Datos!$B$187,AA275=Datos!$B$194),Datos!$E$187,IF(AND(Y275=Datos!$B$187,AA275=Datos!$B$195),Datos!$F$187,IF(AND(Y275=Datos!$B$187,AA275=Datos!$B$196),Datos!$G$187,IF(AND(Y275=Datos!$B$187,AA275=Datos!$B$197),Datos!$H$187,IF(AND(Y275=Datos!$B$188,AA275=Datos!$B$193),Datos!$D$188,IF(AND(Y275=Datos!$B$188,AA275=Datos!$B$194),Datos!$E$188,IF(AND(Y275=Datos!$B$188,AA275=Datos!$B$195),Datos!$F$188,IF(AND(Y275=Datos!$B$188,AA275=Datos!$B$196),Datos!$G$188,IF(AND(Y275=Datos!$B$188,AA275=Datos!$B$197),Datos!$H$188,IF(AND(Y275=Datos!$B$189,AA275=Datos!$B$193),Datos!$D$189,IF(AND(Y275=Datos!$B$189,AA275=Datos!$B$194),Datos!$E$189,IF(AND(Y275=Datos!$B$189,AA275=Datos!$B$195),Datos!$F$189,IF(AND(Y275=Datos!$B$189,AA275=Datos!$B$196),Datos!$G$189,IF(AND(Y275=Datos!$B$189,AA275=Datos!$B$197),Datos!$H$189,IF(AND(Y275=Datos!$B$190,AA275=Datos!$B$193),Datos!$D$190,IF(AND(Y275=Datos!$B$190,AA275=Datos!$B$194),Datos!$E$190,IF(AND(Y275=Datos!$B$190,AA275=Datos!$B$195),Datos!$F$190,IF(AND(Y275=Datos!$B$190,AA275=Datos!$B$196),Datos!$G$190,IF(AND(Y275=Datos!$B$190,AA275=Datos!$B$197),Datos!$H$190,"-")))))))))))))))))))))))))</f>
        <v>-</v>
      </c>
      <c r="AC275" s="103"/>
    </row>
    <row r="276" spans="2:29" s="66" customFormat="1" ht="30" customHeight="1" x14ac:dyDescent="0.25">
      <c r="B276" s="164"/>
      <c r="C276" s="165"/>
      <c r="D276" s="212"/>
      <c r="E276" s="227"/>
      <c r="F276" s="165"/>
      <c r="G276" s="230"/>
      <c r="H276" s="99"/>
      <c r="I276" s="100"/>
      <c r="J276" s="218"/>
      <c r="K276" s="218"/>
      <c r="L276" s="215"/>
      <c r="M276" s="100"/>
      <c r="N276" s="99"/>
      <c r="O276" s="99"/>
      <c r="P276" s="99"/>
      <c r="Q276" s="99"/>
      <c r="R276" s="100"/>
      <c r="S276" s="99"/>
      <c r="T276" s="99"/>
      <c r="U276" s="99"/>
      <c r="V276" s="99"/>
      <c r="W276" s="96">
        <f>((IF(S276=Datos!$B$83,0,IF(S276=Datos!$B$84,5,IF(S276=Datos!$B$85,10,IF(S276=Datos!$B$86,15,IF(S276=Datos!$B$87,20,IF(S276=Datos!$B$88,25,0)))))))/100)+((IF(T276=Datos!$B$83,0,IF(T276=Datos!$B$84,5,IF(T276=Datos!$B$85,10,IF(T276=Datos!$B$86,15,IF(T276=Datos!$B$87,20,IF(T276=Datos!$B$88,25,0)))))))/100)+((IF(U276=Datos!$B$83,0,IF(U276=Datos!$B$84,5,IF(U276=Datos!$B$85,10,IF(U276=Datos!$B$86,15,IF(U276=Datos!$B$87,20,IF(U276=Datos!$B$88,25,0)))))))/100)+((IF(V276=Datos!$B$83,0,IF(V276=Datos!$B$84,5,IF(V276=Datos!$B$85,10,IF(V276=Datos!$B$86,15,IF(V276=Datos!$B$87,20,IF(V276=Datos!$B$88,25,0)))))))/100)</f>
        <v>0</v>
      </c>
      <c r="X276" s="221"/>
      <c r="Y276" s="212"/>
      <c r="Z276" s="224"/>
      <c r="AA276" s="212"/>
      <c r="AB276" s="215"/>
      <c r="AC276" s="104"/>
    </row>
    <row r="277" spans="2:29" s="66" customFormat="1" ht="30" customHeight="1" x14ac:dyDescent="0.25">
      <c r="B277" s="164"/>
      <c r="C277" s="165"/>
      <c r="D277" s="212"/>
      <c r="E277" s="227"/>
      <c r="F277" s="165"/>
      <c r="G277" s="230"/>
      <c r="H277" s="99"/>
      <c r="I277" s="100"/>
      <c r="J277" s="218"/>
      <c r="K277" s="218"/>
      <c r="L277" s="215"/>
      <c r="M277" s="100"/>
      <c r="N277" s="99"/>
      <c r="O277" s="99"/>
      <c r="P277" s="99"/>
      <c r="Q277" s="99"/>
      <c r="R277" s="100"/>
      <c r="S277" s="99"/>
      <c r="T277" s="99"/>
      <c r="U277" s="99"/>
      <c r="V277" s="99"/>
      <c r="W277" s="96">
        <f>((IF(S277=Datos!$B$83,0,IF(S277=Datos!$B$84,5,IF(S277=Datos!$B$85,10,IF(S277=Datos!$B$86,15,IF(S277=Datos!$B$87,20,IF(S277=Datos!$B$88,25,0)))))))/100)+((IF(T277=Datos!$B$83,0,IF(T277=Datos!$B$84,5,IF(T277=Datos!$B$85,10,IF(T277=Datos!$B$86,15,IF(T277=Datos!$B$87,20,IF(T277=Datos!$B$88,25,0)))))))/100)+((IF(U277=Datos!$B$83,0,IF(U277=Datos!$B$84,5,IF(U277=Datos!$B$85,10,IF(U277=Datos!$B$86,15,IF(U277=Datos!$B$87,20,IF(U277=Datos!$B$88,25,0)))))))/100)+((IF(V277=Datos!$B$83,0,IF(V277=Datos!$B$84,5,IF(V277=Datos!$B$85,10,IF(V277=Datos!$B$86,15,IF(V277=Datos!$B$87,20,IF(V277=Datos!$B$88,25,0)))))))/100)</f>
        <v>0</v>
      </c>
      <c r="X277" s="221"/>
      <c r="Y277" s="212"/>
      <c r="Z277" s="224"/>
      <c r="AA277" s="212"/>
      <c r="AB277" s="215"/>
      <c r="AC277" s="104"/>
    </row>
    <row r="278" spans="2:29" s="66" customFormat="1" ht="30" customHeight="1" x14ac:dyDescent="0.25">
      <c r="B278" s="164"/>
      <c r="C278" s="165"/>
      <c r="D278" s="212"/>
      <c r="E278" s="227"/>
      <c r="F278" s="165"/>
      <c r="G278" s="230"/>
      <c r="H278" s="99"/>
      <c r="I278" s="100"/>
      <c r="J278" s="218"/>
      <c r="K278" s="218"/>
      <c r="L278" s="215"/>
      <c r="M278" s="100"/>
      <c r="N278" s="99"/>
      <c r="O278" s="99"/>
      <c r="P278" s="99"/>
      <c r="Q278" s="99"/>
      <c r="R278" s="100"/>
      <c r="S278" s="99"/>
      <c r="T278" s="99"/>
      <c r="U278" s="99"/>
      <c r="V278" s="99"/>
      <c r="W278" s="96">
        <f>((IF(S278=Datos!$B$83,0,IF(S278=Datos!$B$84,5,IF(S278=Datos!$B$85,10,IF(S278=Datos!$B$86,15,IF(S278=Datos!$B$87,20,IF(S278=Datos!$B$88,25,0)))))))/100)+((IF(T278=Datos!$B$83,0,IF(T278=Datos!$B$84,5,IF(T278=Datos!$B$85,10,IF(T278=Datos!$B$86,15,IF(T278=Datos!$B$87,20,IF(T278=Datos!$B$88,25,0)))))))/100)+((IF(U278=Datos!$B$83,0,IF(U278=Datos!$B$84,5,IF(U278=Datos!$B$85,10,IF(U278=Datos!$B$86,15,IF(U278=Datos!$B$87,20,IF(U278=Datos!$B$88,25,0)))))))/100)+((IF(V278=Datos!$B$83,0,IF(V278=Datos!$B$84,5,IF(V278=Datos!$B$85,10,IF(V278=Datos!$B$86,15,IF(V278=Datos!$B$87,20,IF(V278=Datos!$B$88,25,0)))))))/100)</f>
        <v>0</v>
      </c>
      <c r="X278" s="221"/>
      <c r="Y278" s="212"/>
      <c r="Z278" s="224"/>
      <c r="AA278" s="212"/>
      <c r="AB278" s="215"/>
      <c r="AC278" s="104"/>
    </row>
    <row r="279" spans="2:29" s="66" customFormat="1" ht="30" customHeight="1" x14ac:dyDescent="0.25">
      <c r="B279" s="164"/>
      <c r="C279" s="165"/>
      <c r="D279" s="212"/>
      <c r="E279" s="227"/>
      <c r="F279" s="165"/>
      <c r="G279" s="230"/>
      <c r="H279" s="99"/>
      <c r="I279" s="100"/>
      <c r="J279" s="218"/>
      <c r="K279" s="218"/>
      <c r="L279" s="215"/>
      <c r="M279" s="100"/>
      <c r="N279" s="99"/>
      <c r="O279" s="99"/>
      <c r="P279" s="99"/>
      <c r="Q279" s="99"/>
      <c r="R279" s="100"/>
      <c r="S279" s="99"/>
      <c r="T279" s="99"/>
      <c r="U279" s="99"/>
      <c r="V279" s="99"/>
      <c r="W279" s="96">
        <f>((IF(S279=Datos!$B$83,0,IF(S279=Datos!$B$84,5,IF(S279=Datos!$B$85,10,IF(S279=Datos!$B$86,15,IF(S279=Datos!$B$87,20,IF(S279=Datos!$B$88,25,0)))))))/100)+((IF(T279=Datos!$B$83,0,IF(T279=Datos!$B$84,5,IF(T279=Datos!$B$85,10,IF(T279=Datos!$B$86,15,IF(T279=Datos!$B$87,20,IF(T279=Datos!$B$88,25,0)))))))/100)+((IF(U279=Datos!$B$83,0,IF(U279=Datos!$B$84,5,IF(U279=Datos!$B$85,10,IF(U279=Datos!$B$86,15,IF(U279=Datos!$B$87,20,IF(U279=Datos!$B$88,25,0)))))))/100)+((IF(V279=Datos!$B$83,0,IF(V279=Datos!$B$84,5,IF(V279=Datos!$B$85,10,IF(V279=Datos!$B$86,15,IF(V279=Datos!$B$87,20,IF(V279=Datos!$B$88,25,0)))))))/100)</f>
        <v>0</v>
      </c>
      <c r="X279" s="221"/>
      <c r="Y279" s="212"/>
      <c r="Z279" s="224"/>
      <c r="AA279" s="212"/>
      <c r="AB279" s="215"/>
      <c r="AC279" s="104"/>
    </row>
    <row r="280" spans="2:29" s="66" customFormat="1" ht="30" customHeight="1" thickBot="1" x14ac:dyDescent="0.3">
      <c r="B280" s="166"/>
      <c r="C280" s="167"/>
      <c r="D280" s="213"/>
      <c r="E280" s="228"/>
      <c r="F280" s="167"/>
      <c r="G280" s="231"/>
      <c r="H280" s="101"/>
      <c r="I280" s="102"/>
      <c r="J280" s="219"/>
      <c r="K280" s="219"/>
      <c r="L280" s="216"/>
      <c r="M280" s="102"/>
      <c r="N280" s="101"/>
      <c r="O280" s="101"/>
      <c r="P280" s="101"/>
      <c r="Q280" s="101"/>
      <c r="R280" s="102"/>
      <c r="S280" s="101"/>
      <c r="T280" s="101"/>
      <c r="U280" s="101"/>
      <c r="V280" s="101"/>
      <c r="W280" s="97">
        <f>((IF(S280=Datos!$B$83,0,IF(S280=Datos!$B$84,5,IF(S280=Datos!$B$85,10,IF(S280=Datos!$B$86,15,IF(S280=Datos!$B$87,20,IF(S280=Datos!$B$88,25,0)))))))/100)+((IF(T280=Datos!$B$83,0,IF(T280=Datos!$B$84,5,IF(T280=Datos!$B$85,10,IF(T280=Datos!$B$86,15,IF(T280=Datos!$B$87,20,IF(T280=Datos!$B$88,25,0)))))))/100)+((IF(U280=Datos!$B$83,0,IF(U280=Datos!$B$84,5,IF(U280=Datos!$B$85,10,IF(U280=Datos!$B$86,15,IF(U280=Datos!$B$87,20,IF(U280=Datos!$B$88,25,0)))))))/100)+((IF(V280=Datos!$B$83,0,IF(V280=Datos!$B$84,5,IF(V280=Datos!$B$85,10,IF(V280=Datos!$B$86,15,IF(V280=Datos!$B$87,20,IF(V280=Datos!$B$88,25,0)))))))/100)</f>
        <v>0</v>
      </c>
      <c r="X280" s="222"/>
      <c r="Y280" s="213"/>
      <c r="Z280" s="225"/>
      <c r="AA280" s="213"/>
      <c r="AB280" s="216"/>
      <c r="AC280" s="105"/>
    </row>
    <row r="281" spans="2:29" s="66" customFormat="1" ht="30" customHeight="1" x14ac:dyDescent="0.25">
      <c r="B281" s="162"/>
      <c r="C281" s="163"/>
      <c r="D281" s="211" t="str">
        <f>IF(B281="","-",VLOOKUP(B281,Datos!$B$3:$C$25,2,FALSE))</f>
        <v>-</v>
      </c>
      <c r="E281" s="226"/>
      <c r="F281" s="163"/>
      <c r="G281" s="229"/>
      <c r="H281" s="81"/>
      <c r="I281" s="79"/>
      <c r="J281" s="217"/>
      <c r="K281" s="217"/>
      <c r="L281" s="214" t="str">
        <f>IF(AND(J281=Datos!$B$186,K281=Datos!$B$193),Datos!$D$186,IF(AND(J281=Datos!$B$186,K281=Datos!$B$194),Datos!$E$186,IF(AND(J281=Datos!$B$186,K281=Datos!$B$195),Datos!$F$186,IF(AND(J281=Datos!$B$186,K281=Datos!$B$196),Datos!$G$186,IF(AND(J281=Datos!$B$186,K281=Datos!$B$197),Datos!$H$186,IF(AND(J281=Datos!$B$187,K281=Datos!$B$193),Datos!$D$187,IF(AND(J281=Datos!$B$187,K281=Datos!$B$194),Datos!$E$187,IF(AND(J281=Datos!$B$187,K281=Datos!$B$195),Datos!$F$187,IF(AND(J281=Datos!$B$187,K281=Datos!$B$196),Datos!$G$187,IF(AND(J281=Datos!$B$187,K281=Datos!$B$197),Datos!$H$187,IF(AND(J281=Datos!$B$188,K281=Datos!$B$193),Datos!$D$188,IF(AND(J281=Datos!$B$188,K281=Datos!$B$194),Datos!$E$188,IF(AND(J281=Datos!$B$188,K281=Datos!$B$195),Datos!$F$188,IF(AND(J281=Datos!$B$188,K281=Datos!$B$196),Datos!$G$188,IF(AND(J281=Datos!$B$188,K281=Datos!$B$197),Datos!$H$188,IF(AND(J281=Datos!$B$189,K281=Datos!$B$193),Datos!$D$189,IF(AND(J281=Datos!$B$189,K281=Datos!$B$194),Datos!$E$189,IF(AND(J281=Datos!$B$189,K281=Datos!$B$195),Datos!$F$189,IF(AND(J281=Datos!$B$189,K281=Datos!$B$196),Datos!$G$189,IF(AND(J281=Datos!$B$189,K281=Datos!$B$197),Datos!$H$189,IF(AND(J281=Datos!$B$190,K281=Datos!$B$193),Datos!$D$190,IF(AND(J281=Datos!$B$190,K281=Datos!$B$194),Datos!$E$190,IF(AND(J281=Datos!$B$190,K281=Datos!$B$195),Datos!$F$190,IF(AND(J281=Datos!$B$190,K281=Datos!$B$196),Datos!$G$190,IF(AND(J281=Datos!$B$190,K281=Datos!$B$197),Datos!$H$190,"-")))))))))))))))))))))))))</f>
        <v>-</v>
      </c>
      <c r="M281" s="79"/>
      <c r="N281" s="81"/>
      <c r="O281" s="81"/>
      <c r="P281" s="81"/>
      <c r="Q281" s="81"/>
      <c r="R281" s="79"/>
      <c r="S281" s="81"/>
      <c r="T281" s="81"/>
      <c r="U281" s="81"/>
      <c r="V281" s="81"/>
      <c r="W281" s="80">
        <f>((IF(S281=Datos!$B$83,0,IF(S281=Datos!$B$84,5,IF(S281=Datos!$B$85,10,IF(S281=Datos!$B$86,15,IF(S281=Datos!$B$87,20,IF(S281=Datos!$B$88,25,0)))))))/100)+((IF(T281=Datos!$B$83,0,IF(T281=Datos!$B$84,5,IF(T281=Datos!$B$85,10,IF(T281=Datos!$B$86,15,IF(T281=Datos!$B$87,20,IF(T281=Datos!$B$88,25,0)))))))/100)+((IF(U281=Datos!$B$83,0,IF(U281=Datos!$B$84,5,IF(U281=Datos!$B$85,10,IF(U281=Datos!$B$86,15,IF(U281=Datos!$B$87,20,IF(U281=Datos!$B$88,25,0)))))))/100)+((IF(V281=Datos!$B$83,0,IF(V281=Datos!$B$84,5,IF(V281=Datos!$B$85,10,IF(V281=Datos!$B$86,15,IF(V281=Datos!$B$87,20,IF(V281=Datos!$B$88,25,0)))))))/100)</f>
        <v>0</v>
      </c>
      <c r="X281" s="220">
        <f>IF(ISERROR((IF(R281=Datos!$B$80,W281,0)+IF(R282=Datos!$B$80,W282,0)+IF(R283=Datos!$B$80,W283,0)+IF(R284=Datos!$B$80,W284,0)+IF(R285=Datos!$B$80,W285,0)+IF(R286=Datos!$B$80,W286,0))/(IF(R281=Datos!$B$80,1,0)+IF(R282=Datos!$B$80,1,0)+IF(R283=Datos!$B$80,1,0)+IF(R284=Datos!$B$80,1,0)+IF(R285=Datos!$B$80,1,0)+IF(R286=Datos!$B$80,1,0))),0,(IF(R281=Datos!$B$80,W281,0)+IF(R282=Datos!$B$80,W282,0)+IF(R283=Datos!$B$80,W283,0)+IF(R284=Datos!$B$80,W284,0)+IF(R285=Datos!$B$80,W285,0)+IF(R286=Datos!$B$80,W286,0))/(IF(R281=Datos!$B$80,1,0)+IF(R282=Datos!$B$80,1,0)+IF(R283=Datos!$B$80,1,0)+IF(R284=Datos!$B$80,1,0)+IF(R285=Datos!$B$80,1,0)+IF(R286=Datos!$B$80,1,0)))</f>
        <v>0</v>
      </c>
      <c r="Y281" s="211" t="str">
        <f>IF(J281="","-",(IF(X281&gt;0,(IF(J281=Datos!$B$65,Datos!$B$65,IF(AND(J281=Datos!$B$66,X281&gt;0.49),Datos!$B$65,IF(AND(J281=Datos!$B$67,X281&gt;0.74),Datos!$B$65,IF(AND(J281=Datos!$B$67,X281&lt;0.75,X281&gt;0.49),Datos!$B$66,IF(AND(J281=Datos!$B$68,X281&gt;0.74),Datos!$B$66,IF(AND(J281=Datos!$B$68,X281&lt;0.75,X281&gt;0.49),Datos!$B$67,IF(AND(J281=Datos!$B$69,X281&gt;0.74),Datos!$B$67,IF(AND(J281=Datos!$B$69,X281&lt;0.75,X281&gt;0.49),Datos!$B$68,J281))))))))),J281)))</f>
        <v>-</v>
      </c>
      <c r="Z281" s="223">
        <f>IF(ISERROR((IF(R281=Datos!$B$79,W281,0)+IF(R282=Datos!$B$79,W282,0)+IF(R283=Datos!$B$79,W283,0)+IF(R284=Datos!$B$79,W284,0)+IF(R285=Datos!$B$79,W285,0)+IF(R286=Datos!$B$79,W286,0))/(IF(R281=Datos!$B$79,1,0)+IF(R282=Datos!$B$79,1,0)+IF(R283=Datos!$B$79,1,0)+IF(R284=Datos!$B$79,1,0)+IF(R285=Datos!$B$79,1,0)+IF(R286=Datos!$B$79,1,0))),0,(IF(R281=Datos!$B$79,W281,0)+IF(R282=Datos!$B$79,W282,0)+IF(R283=Datos!$B$79,W283,0)+IF(R284=Datos!$B$79,W284,0)+IF(R285=Datos!$B$79,W285,0)+IF(R286=Datos!$B$79,W286,0))/(IF(R281=Datos!$B$79,1,0)+IF(R282=Datos!$B$79,1,0)+IF(R283=Datos!$B$79,1,0)+IF(R284=Datos!$B$79,1,0)+IF(R285=Datos!$B$79,1,0)+IF(R286=Datos!$B$79,1,0)))</f>
        <v>0</v>
      </c>
      <c r="AA281" s="211" t="str">
        <f>IF(K281="","-",(IF(Z281&gt;0,(IF(K281=Datos!$B$72,Datos!$B$72,IF(AND(K281=Datos!$B$73,Z281&gt;0.49),Datos!$B$72,IF(AND(K281=Datos!$B$74,Z281&gt;0.74),Datos!$B$72,IF(AND(K281=Datos!$B$74,Z281&lt;0.75,Z281&gt;0.49),Datos!$B$73,IF(AND(K281=Datos!$B$75,Z281&gt;0.74),Datos!$B$73,IF(AND(K281=Datos!$B$75,Z281&lt;0.75,Z281&gt;0.49),Datos!$B$74,IF(AND(K281=Datos!$B$76,Z281&gt;0.74),Datos!$B$74,IF(AND(K281=Datos!$B$76,Z281&lt;0.75,Z281&gt;0.49),Datos!$B$75,K281))))))))),K281)))</f>
        <v>-</v>
      </c>
      <c r="AB281" s="214" t="str">
        <f>IF(AND(Y281=Datos!$B$186,AA281=Datos!$B$193),Datos!$D$186,IF(AND(Y281=Datos!$B$186,AA281=Datos!$B$194),Datos!$E$186,IF(AND(Y281=Datos!$B$186,AA281=Datos!$B$195),Datos!$F$186,IF(AND(Y281=Datos!$B$186,AA281=Datos!$B$196),Datos!$G$186,IF(AND(Y281=Datos!$B$186,AA281=Datos!$B$197),Datos!$H$186,IF(AND(Y281=Datos!$B$187,AA281=Datos!$B$193),Datos!$D$187,IF(AND(Y281=Datos!$B$187,AA281=Datos!$B$194),Datos!$E$187,IF(AND(Y281=Datos!$B$187,AA281=Datos!$B$195),Datos!$F$187,IF(AND(Y281=Datos!$B$187,AA281=Datos!$B$196),Datos!$G$187,IF(AND(Y281=Datos!$B$187,AA281=Datos!$B$197),Datos!$H$187,IF(AND(Y281=Datos!$B$188,AA281=Datos!$B$193),Datos!$D$188,IF(AND(Y281=Datos!$B$188,AA281=Datos!$B$194),Datos!$E$188,IF(AND(Y281=Datos!$B$188,AA281=Datos!$B$195),Datos!$F$188,IF(AND(Y281=Datos!$B$188,AA281=Datos!$B$196),Datos!$G$188,IF(AND(Y281=Datos!$B$188,AA281=Datos!$B$197),Datos!$H$188,IF(AND(Y281=Datos!$B$189,AA281=Datos!$B$193),Datos!$D$189,IF(AND(Y281=Datos!$B$189,AA281=Datos!$B$194),Datos!$E$189,IF(AND(Y281=Datos!$B$189,AA281=Datos!$B$195),Datos!$F$189,IF(AND(Y281=Datos!$B$189,AA281=Datos!$B$196),Datos!$G$189,IF(AND(Y281=Datos!$B$189,AA281=Datos!$B$197),Datos!$H$189,IF(AND(Y281=Datos!$B$190,AA281=Datos!$B$193),Datos!$D$190,IF(AND(Y281=Datos!$B$190,AA281=Datos!$B$194),Datos!$E$190,IF(AND(Y281=Datos!$B$190,AA281=Datos!$B$195),Datos!$F$190,IF(AND(Y281=Datos!$B$190,AA281=Datos!$B$196),Datos!$G$190,IF(AND(Y281=Datos!$B$190,AA281=Datos!$B$197),Datos!$H$190,"-")))))))))))))))))))))))))</f>
        <v>-</v>
      </c>
      <c r="AC281" s="103"/>
    </row>
    <row r="282" spans="2:29" s="66" customFormat="1" ht="30" customHeight="1" x14ac:dyDescent="0.25">
      <c r="B282" s="164"/>
      <c r="C282" s="165"/>
      <c r="D282" s="212"/>
      <c r="E282" s="227"/>
      <c r="F282" s="165"/>
      <c r="G282" s="230"/>
      <c r="H282" s="99"/>
      <c r="I282" s="100"/>
      <c r="J282" s="218"/>
      <c r="K282" s="218"/>
      <c r="L282" s="215"/>
      <c r="M282" s="100"/>
      <c r="N282" s="99"/>
      <c r="O282" s="99"/>
      <c r="P282" s="99"/>
      <c r="Q282" s="99"/>
      <c r="R282" s="100"/>
      <c r="S282" s="99"/>
      <c r="T282" s="99"/>
      <c r="U282" s="99"/>
      <c r="V282" s="99"/>
      <c r="W282" s="96">
        <f>((IF(S282=Datos!$B$83,0,IF(S282=Datos!$B$84,5,IF(S282=Datos!$B$85,10,IF(S282=Datos!$B$86,15,IF(S282=Datos!$B$87,20,IF(S282=Datos!$B$88,25,0)))))))/100)+((IF(T282=Datos!$B$83,0,IF(T282=Datos!$B$84,5,IF(T282=Datos!$B$85,10,IF(T282=Datos!$B$86,15,IF(T282=Datos!$B$87,20,IF(T282=Datos!$B$88,25,0)))))))/100)+((IF(U282=Datos!$B$83,0,IF(U282=Datos!$B$84,5,IF(U282=Datos!$B$85,10,IF(U282=Datos!$B$86,15,IF(U282=Datos!$B$87,20,IF(U282=Datos!$B$88,25,0)))))))/100)+((IF(V282=Datos!$B$83,0,IF(V282=Datos!$B$84,5,IF(V282=Datos!$B$85,10,IF(V282=Datos!$B$86,15,IF(V282=Datos!$B$87,20,IF(V282=Datos!$B$88,25,0)))))))/100)</f>
        <v>0</v>
      </c>
      <c r="X282" s="221"/>
      <c r="Y282" s="212"/>
      <c r="Z282" s="224"/>
      <c r="AA282" s="212"/>
      <c r="AB282" s="215"/>
      <c r="AC282" s="104"/>
    </row>
    <row r="283" spans="2:29" s="66" customFormat="1" ht="30" customHeight="1" x14ac:dyDescent="0.25">
      <c r="B283" s="164"/>
      <c r="C283" s="165"/>
      <c r="D283" s="212"/>
      <c r="E283" s="227"/>
      <c r="F283" s="165"/>
      <c r="G283" s="230"/>
      <c r="H283" s="99"/>
      <c r="I283" s="100"/>
      <c r="J283" s="218"/>
      <c r="K283" s="218"/>
      <c r="L283" s="215"/>
      <c r="M283" s="100"/>
      <c r="N283" s="99"/>
      <c r="O283" s="99"/>
      <c r="P283" s="99"/>
      <c r="Q283" s="99"/>
      <c r="R283" s="100"/>
      <c r="S283" s="99"/>
      <c r="T283" s="99"/>
      <c r="U283" s="99"/>
      <c r="V283" s="99"/>
      <c r="W283" s="96">
        <f>((IF(S283=Datos!$B$83,0,IF(S283=Datos!$B$84,5,IF(S283=Datos!$B$85,10,IF(S283=Datos!$B$86,15,IF(S283=Datos!$B$87,20,IF(S283=Datos!$B$88,25,0)))))))/100)+((IF(T283=Datos!$B$83,0,IF(T283=Datos!$B$84,5,IF(T283=Datos!$B$85,10,IF(T283=Datos!$B$86,15,IF(T283=Datos!$B$87,20,IF(T283=Datos!$B$88,25,0)))))))/100)+((IF(U283=Datos!$B$83,0,IF(U283=Datos!$B$84,5,IF(U283=Datos!$B$85,10,IF(U283=Datos!$B$86,15,IF(U283=Datos!$B$87,20,IF(U283=Datos!$B$88,25,0)))))))/100)+((IF(V283=Datos!$B$83,0,IF(V283=Datos!$B$84,5,IF(V283=Datos!$B$85,10,IF(V283=Datos!$B$86,15,IF(V283=Datos!$B$87,20,IF(V283=Datos!$B$88,25,0)))))))/100)</f>
        <v>0</v>
      </c>
      <c r="X283" s="221"/>
      <c r="Y283" s="212"/>
      <c r="Z283" s="224"/>
      <c r="AA283" s="212"/>
      <c r="AB283" s="215"/>
      <c r="AC283" s="104"/>
    </row>
    <row r="284" spans="2:29" s="66" customFormat="1" ht="30" customHeight="1" x14ac:dyDescent="0.25">
      <c r="B284" s="164"/>
      <c r="C284" s="165"/>
      <c r="D284" s="212"/>
      <c r="E284" s="227"/>
      <c r="F284" s="165"/>
      <c r="G284" s="230"/>
      <c r="H284" s="99"/>
      <c r="I284" s="100"/>
      <c r="J284" s="218"/>
      <c r="K284" s="218"/>
      <c r="L284" s="215"/>
      <c r="M284" s="100"/>
      <c r="N284" s="99"/>
      <c r="O284" s="99"/>
      <c r="P284" s="99"/>
      <c r="Q284" s="99"/>
      <c r="R284" s="100"/>
      <c r="S284" s="99"/>
      <c r="T284" s="99"/>
      <c r="U284" s="99"/>
      <c r="V284" s="99"/>
      <c r="W284" s="96">
        <f>((IF(S284=Datos!$B$83,0,IF(S284=Datos!$B$84,5,IF(S284=Datos!$B$85,10,IF(S284=Datos!$B$86,15,IF(S284=Datos!$B$87,20,IF(S284=Datos!$B$88,25,0)))))))/100)+((IF(T284=Datos!$B$83,0,IF(T284=Datos!$B$84,5,IF(T284=Datos!$B$85,10,IF(T284=Datos!$B$86,15,IF(T284=Datos!$B$87,20,IF(T284=Datos!$B$88,25,0)))))))/100)+((IF(U284=Datos!$B$83,0,IF(U284=Datos!$B$84,5,IF(U284=Datos!$B$85,10,IF(U284=Datos!$B$86,15,IF(U284=Datos!$B$87,20,IF(U284=Datos!$B$88,25,0)))))))/100)+((IF(V284=Datos!$B$83,0,IF(V284=Datos!$B$84,5,IF(V284=Datos!$B$85,10,IF(V284=Datos!$B$86,15,IF(V284=Datos!$B$87,20,IF(V284=Datos!$B$88,25,0)))))))/100)</f>
        <v>0</v>
      </c>
      <c r="X284" s="221"/>
      <c r="Y284" s="212"/>
      <c r="Z284" s="224"/>
      <c r="AA284" s="212"/>
      <c r="AB284" s="215"/>
      <c r="AC284" s="104"/>
    </row>
    <row r="285" spans="2:29" s="66" customFormat="1" ht="30" customHeight="1" x14ac:dyDescent="0.25">
      <c r="B285" s="164"/>
      <c r="C285" s="165"/>
      <c r="D285" s="212"/>
      <c r="E285" s="227"/>
      <c r="F285" s="165"/>
      <c r="G285" s="230"/>
      <c r="H285" s="99"/>
      <c r="I285" s="100"/>
      <c r="J285" s="218"/>
      <c r="K285" s="218"/>
      <c r="L285" s="215"/>
      <c r="M285" s="100"/>
      <c r="N285" s="99"/>
      <c r="O285" s="99"/>
      <c r="P285" s="99"/>
      <c r="Q285" s="99"/>
      <c r="R285" s="100"/>
      <c r="S285" s="99"/>
      <c r="T285" s="99"/>
      <c r="U285" s="99"/>
      <c r="V285" s="99"/>
      <c r="W285" s="96">
        <f>((IF(S285=Datos!$B$83,0,IF(S285=Datos!$B$84,5,IF(S285=Datos!$B$85,10,IF(S285=Datos!$B$86,15,IF(S285=Datos!$B$87,20,IF(S285=Datos!$B$88,25,0)))))))/100)+((IF(T285=Datos!$B$83,0,IF(T285=Datos!$B$84,5,IF(T285=Datos!$B$85,10,IF(T285=Datos!$B$86,15,IF(T285=Datos!$B$87,20,IF(T285=Datos!$B$88,25,0)))))))/100)+((IF(U285=Datos!$B$83,0,IF(U285=Datos!$B$84,5,IF(U285=Datos!$B$85,10,IF(U285=Datos!$B$86,15,IF(U285=Datos!$B$87,20,IF(U285=Datos!$B$88,25,0)))))))/100)+((IF(V285=Datos!$B$83,0,IF(V285=Datos!$B$84,5,IF(V285=Datos!$B$85,10,IF(V285=Datos!$B$86,15,IF(V285=Datos!$B$87,20,IF(V285=Datos!$B$88,25,0)))))))/100)</f>
        <v>0</v>
      </c>
      <c r="X285" s="221"/>
      <c r="Y285" s="212"/>
      <c r="Z285" s="224"/>
      <c r="AA285" s="212"/>
      <c r="AB285" s="215"/>
      <c r="AC285" s="104"/>
    </row>
    <row r="286" spans="2:29" s="66" customFormat="1" ht="30" customHeight="1" thickBot="1" x14ac:dyDescent="0.3">
      <c r="B286" s="166"/>
      <c r="C286" s="167"/>
      <c r="D286" s="213"/>
      <c r="E286" s="228"/>
      <c r="F286" s="167"/>
      <c r="G286" s="231"/>
      <c r="H286" s="101"/>
      <c r="I286" s="102"/>
      <c r="J286" s="219"/>
      <c r="K286" s="219"/>
      <c r="L286" s="216"/>
      <c r="M286" s="102"/>
      <c r="N286" s="101"/>
      <c r="O286" s="101"/>
      <c r="P286" s="101"/>
      <c r="Q286" s="101"/>
      <c r="R286" s="102"/>
      <c r="S286" s="101"/>
      <c r="T286" s="101"/>
      <c r="U286" s="101"/>
      <c r="V286" s="101"/>
      <c r="W286" s="97">
        <f>((IF(S286=Datos!$B$83,0,IF(S286=Datos!$B$84,5,IF(S286=Datos!$B$85,10,IF(S286=Datos!$B$86,15,IF(S286=Datos!$B$87,20,IF(S286=Datos!$B$88,25,0)))))))/100)+((IF(T286=Datos!$B$83,0,IF(T286=Datos!$B$84,5,IF(T286=Datos!$B$85,10,IF(T286=Datos!$B$86,15,IF(T286=Datos!$B$87,20,IF(T286=Datos!$B$88,25,0)))))))/100)+((IF(U286=Datos!$B$83,0,IF(U286=Datos!$B$84,5,IF(U286=Datos!$B$85,10,IF(U286=Datos!$B$86,15,IF(U286=Datos!$B$87,20,IF(U286=Datos!$B$88,25,0)))))))/100)+((IF(V286=Datos!$B$83,0,IF(V286=Datos!$B$84,5,IF(V286=Datos!$B$85,10,IF(V286=Datos!$B$86,15,IF(V286=Datos!$B$87,20,IF(V286=Datos!$B$88,25,0)))))))/100)</f>
        <v>0</v>
      </c>
      <c r="X286" s="222"/>
      <c r="Y286" s="213"/>
      <c r="Z286" s="225"/>
      <c r="AA286" s="213"/>
      <c r="AB286" s="216"/>
      <c r="AC286" s="105"/>
    </row>
    <row r="287" spans="2:29" s="66" customFormat="1" ht="30" customHeight="1" x14ac:dyDescent="0.25">
      <c r="B287" s="162"/>
      <c r="C287" s="163"/>
      <c r="D287" s="211" t="str">
        <f>IF(B287="","-",VLOOKUP(B287,Datos!$B$3:$C$25,2,FALSE))</f>
        <v>-</v>
      </c>
      <c r="E287" s="226"/>
      <c r="F287" s="163"/>
      <c r="G287" s="229"/>
      <c r="H287" s="81"/>
      <c r="I287" s="79"/>
      <c r="J287" s="217"/>
      <c r="K287" s="217"/>
      <c r="L287" s="214" t="str">
        <f>IF(AND(J287=Datos!$B$186,K287=Datos!$B$193),Datos!$D$186,IF(AND(J287=Datos!$B$186,K287=Datos!$B$194),Datos!$E$186,IF(AND(J287=Datos!$B$186,K287=Datos!$B$195),Datos!$F$186,IF(AND(J287=Datos!$B$186,K287=Datos!$B$196),Datos!$G$186,IF(AND(J287=Datos!$B$186,K287=Datos!$B$197),Datos!$H$186,IF(AND(J287=Datos!$B$187,K287=Datos!$B$193),Datos!$D$187,IF(AND(J287=Datos!$B$187,K287=Datos!$B$194),Datos!$E$187,IF(AND(J287=Datos!$B$187,K287=Datos!$B$195),Datos!$F$187,IF(AND(J287=Datos!$B$187,K287=Datos!$B$196),Datos!$G$187,IF(AND(J287=Datos!$B$187,K287=Datos!$B$197),Datos!$H$187,IF(AND(J287=Datos!$B$188,K287=Datos!$B$193),Datos!$D$188,IF(AND(J287=Datos!$B$188,K287=Datos!$B$194),Datos!$E$188,IF(AND(J287=Datos!$B$188,K287=Datos!$B$195),Datos!$F$188,IF(AND(J287=Datos!$B$188,K287=Datos!$B$196),Datos!$G$188,IF(AND(J287=Datos!$B$188,K287=Datos!$B$197),Datos!$H$188,IF(AND(J287=Datos!$B$189,K287=Datos!$B$193),Datos!$D$189,IF(AND(J287=Datos!$B$189,K287=Datos!$B$194),Datos!$E$189,IF(AND(J287=Datos!$B$189,K287=Datos!$B$195),Datos!$F$189,IF(AND(J287=Datos!$B$189,K287=Datos!$B$196),Datos!$G$189,IF(AND(J287=Datos!$B$189,K287=Datos!$B$197),Datos!$H$189,IF(AND(J287=Datos!$B$190,K287=Datos!$B$193),Datos!$D$190,IF(AND(J287=Datos!$B$190,K287=Datos!$B$194),Datos!$E$190,IF(AND(J287=Datos!$B$190,K287=Datos!$B$195),Datos!$F$190,IF(AND(J287=Datos!$B$190,K287=Datos!$B$196),Datos!$G$190,IF(AND(J287=Datos!$B$190,K287=Datos!$B$197),Datos!$H$190,"-")))))))))))))))))))))))))</f>
        <v>-</v>
      </c>
      <c r="M287" s="79"/>
      <c r="N287" s="81"/>
      <c r="O287" s="81"/>
      <c r="P287" s="81"/>
      <c r="Q287" s="81"/>
      <c r="R287" s="79"/>
      <c r="S287" s="81"/>
      <c r="T287" s="81"/>
      <c r="U287" s="81"/>
      <c r="V287" s="81"/>
      <c r="W287" s="80">
        <f>((IF(S287=Datos!$B$83,0,IF(S287=Datos!$B$84,5,IF(S287=Datos!$B$85,10,IF(S287=Datos!$B$86,15,IF(S287=Datos!$B$87,20,IF(S287=Datos!$B$88,25,0)))))))/100)+((IF(T287=Datos!$B$83,0,IF(T287=Datos!$B$84,5,IF(T287=Datos!$B$85,10,IF(T287=Datos!$B$86,15,IF(T287=Datos!$B$87,20,IF(T287=Datos!$B$88,25,0)))))))/100)+((IF(U287=Datos!$B$83,0,IF(U287=Datos!$B$84,5,IF(U287=Datos!$B$85,10,IF(U287=Datos!$B$86,15,IF(U287=Datos!$B$87,20,IF(U287=Datos!$B$88,25,0)))))))/100)+((IF(V287=Datos!$B$83,0,IF(V287=Datos!$B$84,5,IF(V287=Datos!$B$85,10,IF(V287=Datos!$B$86,15,IF(V287=Datos!$B$87,20,IF(V287=Datos!$B$88,25,0)))))))/100)</f>
        <v>0</v>
      </c>
      <c r="X287" s="220">
        <f>IF(ISERROR((IF(R287=Datos!$B$80,W287,0)+IF(R288=Datos!$B$80,W288,0)+IF(R289=Datos!$B$80,W289,0)+IF(R290=Datos!$B$80,W290,0)+IF(R291=Datos!$B$80,W291,0)+IF(R292=Datos!$B$80,W292,0))/(IF(R287=Datos!$B$80,1,0)+IF(R288=Datos!$B$80,1,0)+IF(R289=Datos!$B$80,1,0)+IF(R290=Datos!$B$80,1,0)+IF(R291=Datos!$B$80,1,0)+IF(R292=Datos!$B$80,1,0))),0,(IF(R287=Datos!$B$80,W287,0)+IF(R288=Datos!$B$80,W288,0)+IF(R289=Datos!$B$80,W289,0)+IF(R290=Datos!$B$80,W290,0)+IF(R291=Datos!$B$80,W291,0)+IF(R292=Datos!$B$80,W292,0))/(IF(R287=Datos!$B$80,1,0)+IF(R288=Datos!$B$80,1,0)+IF(R289=Datos!$B$80,1,0)+IF(R290=Datos!$B$80,1,0)+IF(R291=Datos!$B$80,1,0)+IF(R292=Datos!$B$80,1,0)))</f>
        <v>0</v>
      </c>
      <c r="Y287" s="211" t="str">
        <f>IF(J287="","-",(IF(X287&gt;0,(IF(J287=Datos!$B$65,Datos!$B$65,IF(AND(J287=Datos!$B$66,X287&gt;0.49),Datos!$B$65,IF(AND(J287=Datos!$B$67,X287&gt;0.74),Datos!$B$65,IF(AND(J287=Datos!$B$67,X287&lt;0.75,X287&gt;0.49),Datos!$B$66,IF(AND(J287=Datos!$B$68,X287&gt;0.74),Datos!$B$66,IF(AND(J287=Datos!$B$68,X287&lt;0.75,X287&gt;0.49),Datos!$B$67,IF(AND(J287=Datos!$B$69,X287&gt;0.74),Datos!$B$67,IF(AND(J287=Datos!$B$69,X287&lt;0.75,X287&gt;0.49),Datos!$B$68,J287))))))))),J287)))</f>
        <v>-</v>
      </c>
      <c r="Z287" s="223">
        <f>IF(ISERROR((IF(R287=Datos!$B$79,W287,0)+IF(R288=Datos!$B$79,W288,0)+IF(R289=Datos!$B$79,W289,0)+IF(R290=Datos!$B$79,W290,0)+IF(R291=Datos!$B$79,W291,0)+IF(R292=Datos!$B$79,W292,0))/(IF(R287=Datos!$B$79,1,0)+IF(R288=Datos!$B$79,1,0)+IF(R289=Datos!$B$79,1,0)+IF(R290=Datos!$B$79,1,0)+IF(R291=Datos!$B$79,1,0)+IF(R292=Datos!$B$79,1,0))),0,(IF(R287=Datos!$B$79,W287,0)+IF(R288=Datos!$B$79,W288,0)+IF(R289=Datos!$B$79,W289,0)+IF(R290=Datos!$B$79,W290,0)+IF(R291=Datos!$B$79,W291,0)+IF(R292=Datos!$B$79,W292,0))/(IF(R287=Datos!$B$79,1,0)+IF(R288=Datos!$B$79,1,0)+IF(R289=Datos!$B$79,1,0)+IF(R290=Datos!$B$79,1,0)+IF(R291=Datos!$B$79,1,0)+IF(R292=Datos!$B$79,1,0)))</f>
        <v>0</v>
      </c>
      <c r="AA287" s="211" t="str">
        <f>IF(K287="","-",(IF(Z287&gt;0,(IF(K287=Datos!$B$72,Datos!$B$72,IF(AND(K287=Datos!$B$73,Z287&gt;0.49),Datos!$B$72,IF(AND(K287=Datos!$B$74,Z287&gt;0.74),Datos!$B$72,IF(AND(K287=Datos!$B$74,Z287&lt;0.75,Z287&gt;0.49),Datos!$B$73,IF(AND(K287=Datos!$B$75,Z287&gt;0.74),Datos!$B$73,IF(AND(K287=Datos!$B$75,Z287&lt;0.75,Z287&gt;0.49),Datos!$B$74,IF(AND(K287=Datos!$B$76,Z287&gt;0.74),Datos!$B$74,IF(AND(K287=Datos!$B$76,Z287&lt;0.75,Z287&gt;0.49),Datos!$B$75,K287))))))))),K287)))</f>
        <v>-</v>
      </c>
      <c r="AB287" s="214" t="str">
        <f>IF(AND(Y287=Datos!$B$186,AA287=Datos!$B$193),Datos!$D$186,IF(AND(Y287=Datos!$B$186,AA287=Datos!$B$194),Datos!$E$186,IF(AND(Y287=Datos!$B$186,AA287=Datos!$B$195),Datos!$F$186,IF(AND(Y287=Datos!$B$186,AA287=Datos!$B$196),Datos!$G$186,IF(AND(Y287=Datos!$B$186,AA287=Datos!$B$197),Datos!$H$186,IF(AND(Y287=Datos!$B$187,AA287=Datos!$B$193),Datos!$D$187,IF(AND(Y287=Datos!$B$187,AA287=Datos!$B$194),Datos!$E$187,IF(AND(Y287=Datos!$B$187,AA287=Datos!$B$195),Datos!$F$187,IF(AND(Y287=Datos!$B$187,AA287=Datos!$B$196),Datos!$G$187,IF(AND(Y287=Datos!$B$187,AA287=Datos!$B$197),Datos!$H$187,IF(AND(Y287=Datos!$B$188,AA287=Datos!$B$193),Datos!$D$188,IF(AND(Y287=Datos!$B$188,AA287=Datos!$B$194),Datos!$E$188,IF(AND(Y287=Datos!$B$188,AA287=Datos!$B$195),Datos!$F$188,IF(AND(Y287=Datos!$B$188,AA287=Datos!$B$196),Datos!$G$188,IF(AND(Y287=Datos!$B$188,AA287=Datos!$B$197),Datos!$H$188,IF(AND(Y287=Datos!$B$189,AA287=Datos!$B$193),Datos!$D$189,IF(AND(Y287=Datos!$B$189,AA287=Datos!$B$194),Datos!$E$189,IF(AND(Y287=Datos!$B$189,AA287=Datos!$B$195),Datos!$F$189,IF(AND(Y287=Datos!$B$189,AA287=Datos!$B$196),Datos!$G$189,IF(AND(Y287=Datos!$B$189,AA287=Datos!$B$197),Datos!$H$189,IF(AND(Y287=Datos!$B$190,AA287=Datos!$B$193),Datos!$D$190,IF(AND(Y287=Datos!$B$190,AA287=Datos!$B$194),Datos!$E$190,IF(AND(Y287=Datos!$B$190,AA287=Datos!$B$195),Datos!$F$190,IF(AND(Y287=Datos!$B$190,AA287=Datos!$B$196),Datos!$G$190,IF(AND(Y287=Datos!$B$190,AA287=Datos!$B$197),Datos!$H$190,"-")))))))))))))))))))))))))</f>
        <v>-</v>
      </c>
      <c r="AC287" s="103"/>
    </row>
    <row r="288" spans="2:29" s="66" customFormat="1" ht="30" customHeight="1" x14ac:dyDescent="0.25">
      <c r="B288" s="164"/>
      <c r="C288" s="165"/>
      <c r="D288" s="212"/>
      <c r="E288" s="227"/>
      <c r="F288" s="165"/>
      <c r="G288" s="230"/>
      <c r="H288" s="99"/>
      <c r="I288" s="100"/>
      <c r="J288" s="218"/>
      <c r="K288" s="218"/>
      <c r="L288" s="215"/>
      <c r="M288" s="100"/>
      <c r="N288" s="99"/>
      <c r="O288" s="99"/>
      <c r="P288" s="99"/>
      <c r="Q288" s="99"/>
      <c r="R288" s="100"/>
      <c r="S288" s="99"/>
      <c r="T288" s="99"/>
      <c r="U288" s="99"/>
      <c r="V288" s="99"/>
      <c r="W288" s="96">
        <f>((IF(S288=Datos!$B$83,0,IF(S288=Datos!$B$84,5,IF(S288=Datos!$B$85,10,IF(S288=Datos!$B$86,15,IF(S288=Datos!$B$87,20,IF(S288=Datos!$B$88,25,0)))))))/100)+((IF(T288=Datos!$B$83,0,IF(T288=Datos!$B$84,5,IF(T288=Datos!$B$85,10,IF(T288=Datos!$B$86,15,IF(T288=Datos!$B$87,20,IF(T288=Datos!$B$88,25,0)))))))/100)+((IF(U288=Datos!$B$83,0,IF(U288=Datos!$B$84,5,IF(U288=Datos!$B$85,10,IF(U288=Datos!$B$86,15,IF(U288=Datos!$B$87,20,IF(U288=Datos!$B$88,25,0)))))))/100)+((IF(V288=Datos!$B$83,0,IF(V288=Datos!$B$84,5,IF(V288=Datos!$B$85,10,IF(V288=Datos!$B$86,15,IF(V288=Datos!$B$87,20,IF(V288=Datos!$B$88,25,0)))))))/100)</f>
        <v>0</v>
      </c>
      <c r="X288" s="221"/>
      <c r="Y288" s="212"/>
      <c r="Z288" s="224"/>
      <c r="AA288" s="212"/>
      <c r="AB288" s="215"/>
      <c r="AC288" s="104"/>
    </row>
    <row r="289" spans="2:29" s="66" customFormat="1" ht="30" customHeight="1" x14ac:dyDescent="0.25">
      <c r="B289" s="164"/>
      <c r="C289" s="165"/>
      <c r="D289" s="212"/>
      <c r="E289" s="227"/>
      <c r="F289" s="165"/>
      <c r="G289" s="230"/>
      <c r="H289" s="99"/>
      <c r="I289" s="100"/>
      <c r="J289" s="218"/>
      <c r="K289" s="218"/>
      <c r="L289" s="215"/>
      <c r="M289" s="100"/>
      <c r="N289" s="99"/>
      <c r="O289" s="99"/>
      <c r="P289" s="99"/>
      <c r="Q289" s="99"/>
      <c r="R289" s="100"/>
      <c r="S289" s="99"/>
      <c r="T289" s="99"/>
      <c r="U289" s="99"/>
      <c r="V289" s="99"/>
      <c r="W289" s="96">
        <f>((IF(S289=Datos!$B$83,0,IF(S289=Datos!$B$84,5,IF(S289=Datos!$B$85,10,IF(S289=Datos!$B$86,15,IF(S289=Datos!$B$87,20,IF(S289=Datos!$B$88,25,0)))))))/100)+((IF(T289=Datos!$B$83,0,IF(T289=Datos!$B$84,5,IF(T289=Datos!$B$85,10,IF(T289=Datos!$B$86,15,IF(T289=Datos!$B$87,20,IF(T289=Datos!$B$88,25,0)))))))/100)+((IF(U289=Datos!$B$83,0,IF(U289=Datos!$B$84,5,IF(U289=Datos!$B$85,10,IF(U289=Datos!$B$86,15,IF(U289=Datos!$B$87,20,IF(U289=Datos!$B$88,25,0)))))))/100)+((IF(V289=Datos!$B$83,0,IF(V289=Datos!$B$84,5,IF(V289=Datos!$B$85,10,IF(V289=Datos!$B$86,15,IF(V289=Datos!$B$87,20,IF(V289=Datos!$B$88,25,0)))))))/100)</f>
        <v>0</v>
      </c>
      <c r="X289" s="221"/>
      <c r="Y289" s="212"/>
      <c r="Z289" s="224"/>
      <c r="AA289" s="212"/>
      <c r="AB289" s="215"/>
      <c r="AC289" s="104"/>
    </row>
    <row r="290" spans="2:29" s="66" customFormat="1" ht="30" customHeight="1" x14ac:dyDescent="0.25">
      <c r="B290" s="164"/>
      <c r="C290" s="165"/>
      <c r="D290" s="212"/>
      <c r="E290" s="227"/>
      <c r="F290" s="165"/>
      <c r="G290" s="230"/>
      <c r="H290" s="99"/>
      <c r="I290" s="100"/>
      <c r="J290" s="218"/>
      <c r="K290" s="218"/>
      <c r="L290" s="215"/>
      <c r="M290" s="100"/>
      <c r="N290" s="99"/>
      <c r="O290" s="99"/>
      <c r="P290" s="99"/>
      <c r="Q290" s="99"/>
      <c r="R290" s="100"/>
      <c r="S290" s="99"/>
      <c r="T290" s="99"/>
      <c r="U290" s="99"/>
      <c r="V290" s="99"/>
      <c r="W290" s="96">
        <f>((IF(S290=Datos!$B$83,0,IF(S290=Datos!$B$84,5,IF(S290=Datos!$B$85,10,IF(S290=Datos!$B$86,15,IF(S290=Datos!$B$87,20,IF(S290=Datos!$B$88,25,0)))))))/100)+((IF(T290=Datos!$B$83,0,IF(T290=Datos!$B$84,5,IF(T290=Datos!$B$85,10,IF(T290=Datos!$B$86,15,IF(T290=Datos!$B$87,20,IF(T290=Datos!$B$88,25,0)))))))/100)+((IF(U290=Datos!$B$83,0,IF(U290=Datos!$B$84,5,IF(U290=Datos!$B$85,10,IF(U290=Datos!$B$86,15,IF(U290=Datos!$B$87,20,IF(U290=Datos!$B$88,25,0)))))))/100)+((IF(V290=Datos!$B$83,0,IF(V290=Datos!$B$84,5,IF(V290=Datos!$B$85,10,IF(V290=Datos!$B$86,15,IF(V290=Datos!$B$87,20,IF(V290=Datos!$B$88,25,0)))))))/100)</f>
        <v>0</v>
      </c>
      <c r="X290" s="221"/>
      <c r="Y290" s="212"/>
      <c r="Z290" s="224"/>
      <c r="AA290" s="212"/>
      <c r="AB290" s="215"/>
      <c r="AC290" s="104"/>
    </row>
    <row r="291" spans="2:29" s="66" customFormat="1" ht="30" customHeight="1" x14ac:dyDescent="0.25">
      <c r="B291" s="164"/>
      <c r="C291" s="165"/>
      <c r="D291" s="212"/>
      <c r="E291" s="227"/>
      <c r="F291" s="165"/>
      <c r="G291" s="230"/>
      <c r="H291" s="99"/>
      <c r="I291" s="100"/>
      <c r="J291" s="218"/>
      <c r="K291" s="218"/>
      <c r="L291" s="215"/>
      <c r="M291" s="100"/>
      <c r="N291" s="99"/>
      <c r="O291" s="99"/>
      <c r="P291" s="99"/>
      <c r="Q291" s="99"/>
      <c r="R291" s="100"/>
      <c r="S291" s="99"/>
      <c r="T291" s="99"/>
      <c r="U291" s="99"/>
      <c r="V291" s="99"/>
      <c r="W291" s="96">
        <f>((IF(S291=Datos!$B$83,0,IF(S291=Datos!$B$84,5,IF(S291=Datos!$B$85,10,IF(S291=Datos!$B$86,15,IF(S291=Datos!$B$87,20,IF(S291=Datos!$B$88,25,0)))))))/100)+((IF(T291=Datos!$B$83,0,IF(T291=Datos!$B$84,5,IF(T291=Datos!$B$85,10,IF(T291=Datos!$B$86,15,IF(T291=Datos!$B$87,20,IF(T291=Datos!$B$88,25,0)))))))/100)+((IF(U291=Datos!$B$83,0,IF(U291=Datos!$B$84,5,IF(U291=Datos!$B$85,10,IF(U291=Datos!$B$86,15,IF(U291=Datos!$B$87,20,IF(U291=Datos!$B$88,25,0)))))))/100)+((IF(V291=Datos!$B$83,0,IF(V291=Datos!$B$84,5,IF(V291=Datos!$B$85,10,IF(V291=Datos!$B$86,15,IF(V291=Datos!$B$87,20,IF(V291=Datos!$B$88,25,0)))))))/100)</f>
        <v>0</v>
      </c>
      <c r="X291" s="221"/>
      <c r="Y291" s="212"/>
      <c r="Z291" s="224"/>
      <c r="AA291" s="212"/>
      <c r="AB291" s="215"/>
      <c r="AC291" s="104"/>
    </row>
    <row r="292" spans="2:29" s="66" customFormat="1" ht="30" customHeight="1" thickBot="1" x14ac:dyDescent="0.3">
      <c r="B292" s="166"/>
      <c r="C292" s="167"/>
      <c r="D292" s="213"/>
      <c r="E292" s="228"/>
      <c r="F292" s="167"/>
      <c r="G292" s="231"/>
      <c r="H292" s="101"/>
      <c r="I292" s="102"/>
      <c r="J292" s="219"/>
      <c r="K292" s="219"/>
      <c r="L292" s="216"/>
      <c r="M292" s="102"/>
      <c r="N292" s="101"/>
      <c r="O292" s="101"/>
      <c r="P292" s="101"/>
      <c r="Q292" s="101"/>
      <c r="R292" s="102"/>
      <c r="S292" s="101"/>
      <c r="T292" s="101"/>
      <c r="U292" s="101"/>
      <c r="V292" s="101"/>
      <c r="W292" s="97">
        <f>((IF(S292=Datos!$B$83,0,IF(S292=Datos!$B$84,5,IF(S292=Datos!$B$85,10,IF(S292=Datos!$B$86,15,IF(S292=Datos!$B$87,20,IF(S292=Datos!$B$88,25,0)))))))/100)+((IF(T292=Datos!$B$83,0,IF(T292=Datos!$B$84,5,IF(T292=Datos!$B$85,10,IF(T292=Datos!$B$86,15,IF(T292=Datos!$B$87,20,IF(T292=Datos!$B$88,25,0)))))))/100)+((IF(U292=Datos!$B$83,0,IF(U292=Datos!$B$84,5,IF(U292=Datos!$B$85,10,IF(U292=Datos!$B$86,15,IF(U292=Datos!$B$87,20,IF(U292=Datos!$B$88,25,0)))))))/100)+((IF(V292=Datos!$B$83,0,IF(V292=Datos!$B$84,5,IF(V292=Datos!$B$85,10,IF(V292=Datos!$B$86,15,IF(V292=Datos!$B$87,20,IF(V292=Datos!$B$88,25,0)))))))/100)</f>
        <v>0</v>
      </c>
      <c r="X292" s="222"/>
      <c r="Y292" s="213"/>
      <c r="Z292" s="225"/>
      <c r="AA292" s="213"/>
      <c r="AB292" s="216"/>
      <c r="AC292" s="105"/>
    </row>
    <row r="293" spans="2:29" s="66" customFormat="1" ht="30" customHeight="1" x14ac:dyDescent="0.25">
      <c r="B293" s="162"/>
      <c r="C293" s="163"/>
      <c r="D293" s="211" t="str">
        <f>IF(B293="","-",VLOOKUP(B293,Datos!$B$3:$C$25,2,FALSE))</f>
        <v>-</v>
      </c>
      <c r="E293" s="226"/>
      <c r="F293" s="163"/>
      <c r="G293" s="229"/>
      <c r="H293" s="81"/>
      <c r="I293" s="79"/>
      <c r="J293" s="217"/>
      <c r="K293" s="217"/>
      <c r="L293" s="214" t="str">
        <f>IF(AND(J293=Datos!$B$186,K293=Datos!$B$193),Datos!$D$186,IF(AND(J293=Datos!$B$186,K293=Datos!$B$194),Datos!$E$186,IF(AND(J293=Datos!$B$186,K293=Datos!$B$195),Datos!$F$186,IF(AND(J293=Datos!$B$186,K293=Datos!$B$196),Datos!$G$186,IF(AND(J293=Datos!$B$186,K293=Datos!$B$197),Datos!$H$186,IF(AND(J293=Datos!$B$187,K293=Datos!$B$193),Datos!$D$187,IF(AND(J293=Datos!$B$187,K293=Datos!$B$194),Datos!$E$187,IF(AND(J293=Datos!$B$187,K293=Datos!$B$195),Datos!$F$187,IF(AND(J293=Datos!$B$187,K293=Datos!$B$196),Datos!$G$187,IF(AND(J293=Datos!$B$187,K293=Datos!$B$197),Datos!$H$187,IF(AND(J293=Datos!$B$188,K293=Datos!$B$193),Datos!$D$188,IF(AND(J293=Datos!$B$188,K293=Datos!$B$194),Datos!$E$188,IF(AND(J293=Datos!$B$188,K293=Datos!$B$195),Datos!$F$188,IF(AND(J293=Datos!$B$188,K293=Datos!$B$196),Datos!$G$188,IF(AND(J293=Datos!$B$188,K293=Datos!$B$197),Datos!$H$188,IF(AND(J293=Datos!$B$189,K293=Datos!$B$193),Datos!$D$189,IF(AND(J293=Datos!$B$189,K293=Datos!$B$194),Datos!$E$189,IF(AND(J293=Datos!$B$189,K293=Datos!$B$195),Datos!$F$189,IF(AND(J293=Datos!$B$189,K293=Datos!$B$196),Datos!$G$189,IF(AND(J293=Datos!$B$189,K293=Datos!$B$197),Datos!$H$189,IF(AND(J293=Datos!$B$190,K293=Datos!$B$193),Datos!$D$190,IF(AND(J293=Datos!$B$190,K293=Datos!$B$194),Datos!$E$190,IF(AND(J293=Datos!$B$190,K293=Datos!$B$195),Datos!$F$190,IF(AND(J293=Datos!$B$190,K293=Datos!$B$196),Datos!$G$190,IF(AND(J293=Datos!$B$190,K293=Datos!$B$197),Datos!$H$190,"-")))))))))))))))))))))))))</f>
        <v>-</v>
      </c>
      <c r="M293" s="79"/>
      <c r="N293" s="81"/>
      <c r="O293" s="81"/>
      <c r="P293" s="81"/>
      <c r="Q293" s="81"/>
      <c r="R293" s="79"/>
      <c r="S293" s="81"/>
      <c r="T293" s="81"/>
      <c r="U293" s="81"/>
      <c r="V293" s="81"/>
      <c r="W293" s="80">
        <f>((IF(S293=Datos!$B$83,0,IF(S293=Datos!$B$84,5,IF(S293=Datos!$B$85,10,IF(S293=Datos!$B$86,15,IF(S293=Datos!$B$87,20,IF(S293=Datos!$B$88,25,0)))))))/100)+((IF(T293=Datos!$B$83,0,IF(T293=Datos!$B$84,5,IF(T293=Datos!$B$85,10,IF(T293=Datos!$B$86,15,IF(T293=Datos!$B$87,20,IF(T293=Datos!$B$88,25,0)))))))/100)+((IF(U293=Datos!$B$83,0,IF(U293=Datos!$B$84,5,IF(U293=Datos!$B$85,10,IF(U293=Datos!$B$86,15,IF(U293=Datos!$B$87,20,IF(U293=Datos!$B$88,25,0)))))))/100)+((IF(V293=Datos!$B$83,0,IF(V293=Datos!$B$84,5,IF(V293=Datos!$B$85,10,IF(V293=Datos!$B$86,15,IF(V293=Datos!$B$87,20,IF(V293=Datos!$B$88,25,0)))))))/100)</f>
        <v>0</v>
      </c>
      <c r="X293" s="220">
        <f>IF(ISERROR((IF(R293=Datos!$B$80,W293,0)+IF(R294=Datos!$B$80,W294,0)+IF(R295=Datos!$B$80,W295,0)+IF(R296=Datos!$B$80,W296,0)+IF(R297=Datos!$B$80,W297,0)+IF(R298=Datos!$B$80,W298,0))/(IF(R293=Datos!$B$80,1,0)+IF(R294=Datos!$B$80,1,0)+IF(R295=Datos!$B$80,1,0)+IF(R296=Datos!$B$80,1,0)+IF(R297=Datos!$B$80,1,0)+IF(R298=Datos!$B$80,1,0))),0,(IF(R293=Datos!$B$80,W293,0)+IF(R294=Datos!$B$80,W294,0)+IF(R295=Datos!$B$80,W295,0)+IF(R296=Datos!$B$80,W296,0)+IF(R297=Datos!$B$80,W297,0)+IF(R298=Datos!$B$80,W298,0))/(IF(R293=Datos!$B$80,1,0)+IF(R294=Datos!$B$80,1,0)+IF(R295=Datos!$B$80,1,0)+IF(R296=Datos!$B$80,1,0)+IF(R297=Datos!$B$80,1,0)+IF(R298=Datos!$B$80,1,0)))</f>
        <v>0</v>
      </c>
      <c r="Y293" s="211" t="str">
        <f>IF(J293="","-",(IF(X293&gt;0,(IF(J293=Datos!$B$65,Datos!$B$65,IF(AND(J293=Datos!$B$66,X293&gt;0.49),Datos!$B$65,IF(AND(J293=Datos!$B$67,X293&gt;0.74),Datos!$B$65,IF(AND(J293=Datos!$B$67,X293&lt;0.75,X293&gt;0.49),Datos!$B$66,IF(AND(J293=Datos!$B$68,X293&gt;0.74),Datos!$B$66,IF(AND(J293=Datos!$B$68,X293&lt;0.75,X293&gt;0.49),Datos!$B$67,IF(AND(J293=Datos!$B$69,X293&gt;0.74),Datos!$B$67,IF(AND(J293=Datos!$B$69,X293&lt;0.75,X293&gt;0.49),Datos!$B$68,J293))))))))),J293)))</f>
        <v>-</v>
      </c>
      <c r="Z293" s="223">
        <f>IF(ISERROR((IF(R293=Datos!$B$79,W293,0)+IF(R294=Datos!$B$79,W294,0)+IF(R295=Datos!$B$79,W295,0)+IF(R296=Datos!$B$79,W296,0)+IF(R297=Datos!$B$79,W297,0)+IF(R298=Datos!$B$79,W298,0))/(IF(R293=Datos!$B$79,1,0)+IF(R294=Datos!$B$79,1,0)+IF(R295=Datos!$B$79,1,0)+IF(R296=Datos!$B$79,1,0)+IF(R297=Datos!$B$79,1,0)+IF(R298=Datos!$B$79,1,0))),0,(IF(R293=Datos!$B$79,W293,0)+IF(R294=Datos!$B$79,W294,0)+IF(R295=Datos!$B$79,W295,0)+IF(R296=Datos!$B$79,W296,0)+IF(R297=Datos!$B$79,W297,0)+IF(R298=Datos!$B$79,W298,0))/(IF(R293=Datos!$B$79,1,0)+IF(R294=Datos!$B$79,1,0)+IF(R295=Datos!$B$79,1,0)+IF(R296=Datos!$B$79,1,0)+IF(R297=Datos!$B$79,1,0)+IF(R298=Datos!$B$79,1,0)))</f>
        <v>0</v>
      </c>
      <c r="AA293" s="211" t="str">
        <f>IF(K293="","-",(IF(Z293&gt;0,(IF(K293=Datos!$B$72,Datos!$B$72,IF(AND(K293=Datos!$B$73,Z293&gt;0.49),Datos!$B$72,IF(AND(K293=Datos!$B$74,Z293&gt;0.74),Datos!$B$72,IF(AND(K293=Datos!$B$74,Z293&lt;0.75,Z293&gt;0.49),Datos!$B$73,IF(AND(K293=Datos!$B$75,Z293&gt;0.74),Datos!$B$73,IF(AND(K293=Datos!$B$75,Z293&lt;0.75,Z293&gt;0.49),Datos!$B$74,IF(AND(K293=Datos!$B$76,Z293&gt;0.74),Datos!$B$74,IF(AND(K293=Datos!$B$76,Z293&lt;0.75,Z293&gt;0.49),Datos!$B$75,K293))))))))),K293)))</f>
        <v>-</v>
      </c>
      <c r="AB293" s="214" t="str">
        <f>IF(AND(Y293=Datos!$B$186,AA293=Datos!$B$193),Datos!$D$186,IF(AND(Y293=Datos!$B$186,AA293=Datos!$B$194),Datos!$E$186,IF(AND(Y293=Datos!$B$186,AA293=Datos!$B$195),Datos!$F$186,IF(AND(Y293=Datos!$B$186,AA293=Datos!$B$196),Datos!$G$186,IF(AND(Y293=Datos!$B$186,AA293=Datos!$B$197),Datos!$H$186,IF(AND(Y293=Datos!$B$187,AA293=Datos!$B$193),Datos!$D$187,IF(AND(Y293=Datos!$B$187,AA293=Datos!$B$194),Datos!$E$187,IF(AND(Y293=Datos!$B$187,AA293=Datos!$B$195),Datos!$F$187,IF(AND(Y293=Datos!$B$187,AA293=Datos!$B$196),Datos!$G$187,IF(AND(Y293=Datos!$B$187,AA293=Datos!$B$197),Datos!$H$187,IF(AND(Y293=Datos!$B$188,AA293=Datos!$B$193),Datos!$D$188,IF(AND(Y293=Datos!$B$188,AA293=Datos!$B$194),Datos!$E$188,IF(AND(Y293=Datos!$B$188,AA293=Datos!$B$195),Datos!$F$188,IF(AND(Y293=Datos!$B$188,AA293=Datos!$B$196),Datos!$G$188,IF(AND(Y293=Datos!$B$188,AA293=Datos!$B$197),Datos!$H$188,IF(AND(Y293=Datos!$B$189,AA293=Datos!$B$193),Datos!$D$189,IF(AND(Y293=Datos!$B$189,AA293=Datos!$B$194),Datos!$E$189,IF(AND(Y293=Datos!$B$189,AA293=Datos!$B$195),Datos!$F$189,IF(AND(Y293=Datos!$B$189,AA293=Datos!$B$196),Datos!$G$189,IF(AND(Y293=Datos!$B$189,AA293=Datos!$B$197),Datos!$H$189,IF(AND(Y293=Datos!$B$190,AA293=Datos!$B$193),Datos!$D$190,IF(AND(Y293=Datos!$B$190,AA293=Datos!$B$194),Datos!$E$190,IF(AND(Y293=Datos!$B$190,AA293=Datos!$B$195),Datos!$F$190,IF(AND(Y293=Datos!$B$190,AA293=Datos!$B$196),Datos!$G$190,IF(AND(Y293=Datos!$B$190,AA293=Datos!$B$197),Datos!$H$190,"-")))))))))))))))))))))))))</f>
        <v>-</v>
      </c>
      <c r="AC293" s="103"/>
    </row>
    <row r="294" spans="2:29" s="66" customFormat="1" ht="30" customHeight="1" x14ac:dyDescent="0.25">
      <c r="B294" s="164"/>
      <c r="C294" s="165"/>
      <c r="D294" s="212"/>
      <c r="E294" s="227"/>
      <c r="F294" s="165"/>
      <c r="G294" s="230"/>
      <c r="H294" s="99"/>
      <c r="I294" s="100"/>
      <c r="J294" s="218"/>
      <c r="K294" s="218"/>
      <c r="L294" s="215"/>
      <c r="M294" s="100"/>
      <c r="N294" s="99"/>
      <c r="O294" s="99"/>
      <c r="P294" s="99"/>
      <c r="Q294" s="99"/>
      <c r="R294" s="100"/>
      <c r="S294" s="99"/>
      <c r="T294" s="99"/>
      <c r="U294" s="99"/>
      <c r="V294" s="99"/>
      <c r="W294" s="96">
        <f>((IF(S294=Datos!$B$83,0,IF(S294=Datos!$B$84,5,IF(S294=Datos!$B$85,10,IF(S294=Datos!$B$86,15,IF(S294=Datos!$B$87,20,IF(S294=Datos!$B$88,25,0)))))))/100)+((IF(T294=Datos!$B$83,0,IF(T294=Datos!$B$84,5,IF(T294=Datos!$B$85,10,IF(T294=Datos!$B$86,15,IF(T294=Datos!$B$87,20,IF(T294=Datos!$B$88,25,0)))))))/100)+((IF(U294=Datos!$B$83,0,IF(U294=Datos!$B$84,5,IF(U294=Datos!$B$85,10,IF(U294=Datos!$B$86,15,IF(U294=Datos!$B$87,20,IF(U294=Datos!$B$88,25,0)))))))/100)+((IF(V294=Datos!$B$83,0,IF(V294=Datos!$B$84,5,IF(V294=Datos!$B$85,10,IF(V294=Datos!$B$86,15,IF(V294=Datos!$B$87,20,IF(V294=Datos!$B$88,25,0)))))))/100)</f>
        <v>0</v>
      </c>
      <c r="X294" s="221"/>
      <c r="Y294" s="212"/>
      <c r="Z294" s="224"/>
      <c r="AA294" s="212"/>
      <c r="AB294" s="215"/>
      <c r="AC294" s="104"/>
    </row>
    <row r="295" spans="2:29" s="66" customFormat="1" ht="30" customHeight="1" x14ac:dyDescent="0.25">
      <c r="B295" s="164"/>
      <c r="C295" s="165"/>
      <c r="D295" s="212"/>
      <c r="E295" s="227"/>
      <c r="F295" s="165"/>
      <c r="G295" s="230"/>
      <c r="H295" s="99"/>
      <c r="I295" s="100"/>
      <c r="J295" s="218"/>
      <c r="K295" s="218"/>
      <c r="L295" s="215"/>
      <c r="M295" s="100"/>
      <c r="N295" s="99"/>
      <c r="O295" s="99"/>
      <c r="P295" s="99"/>
      <c r="Q295" s="99"/>
      <c r="R295" s="100"/>
      <c r="S295" s="99"/>
      <c r="T295" s="99"/>
      <c r="U295" s="99"/>
      <c r="V295" s="99"/>
      <c r="W295" s="96">
        <f>((IF(S295=Datos!$B$83,0,IF(S295=Datos!$B$84,5,IF(S295=Datos!$B$85,10,IF(S295=Datos!$B$86,15,IF(S295=Datos!$B$87,20,IF(S295=Datos!$B$88,25,0)))))))/100)+((IF(T295=Datos!$B$83,0,IF(T295=Datos!$B$84,5,IF(T295=Datos!$B$85,10,IF(T295=Datos!$B$86,15,IF(T295=Datos!$B$87,20,IF(T295=Datos!$B$88,25,0)))))))/100)+((IF(U295=Datos!$B$83,0,IF(U295=Datos!$B$84,5,IF(U295=Datos!$B$85,10,IF(U295=Datos!$B$86,15,IF(U295=Datos!$B$87,20,IF(U295=Datos!$B$88,25,0)))))))/100)+((IF(V295=Datos!$B$83,0,IF(V295=Datos!$B$84,5,IF(V295=Datos!$B$85,10,IF(V295=Datos!$B$86,15,IF(V295=Datos!$B$87,20,IF(V295=Datos!$B$88,25,0)))))))/100)</f>
        <v>0</v>
      </c>
      <c r="X295" s="221"/>
      <c r="Y295" s="212"/>
      <c r="Z295" s="224"/>
      <c r="AA295" s="212"/>
      <c r="AB295" s="215"/>
      <c r="AC295" s="104"/>
    </row>
    <row r="296" spans="2:29" s="66" customFormat="1" ht="30" customHeight="1" x14ac:dyDescent="0.25">
      <c r="B296" s="164"/>
      <c r="C296" s="165"/>
      <c r="D296" s="212"/>
      <c r="E296" s="227"/>
      <c r="F296" s="165"/>
      <c r="G296" s="230"/>
      <c r="H296" s="99"/>
      <c r="I296" s="100"/>
      <c r="J296" s="218"/>
      <c r="K296" s="218"/>
      <c r="L296" s="215"/>
      <c r="M296" s="100"/>
      <c r="N296" s="99"/>
      <c r="O296" s="99"/>
      <c r="P296" s="99"/>
      <c r="Q296" s="99"/>
      <c r="R296" s="100"/>
      <c r="S296" s="99"/>
      <c r="T296" s="99"/>
      <c r="U296" s="99"/>
      <c r="V296" s="99"/>
      <c r="W296" s="96">
        <f>((IF(S296=Datos!$B$83,0,IF(S296=Datos!$B$84,5,IF(S296=Datos!$B$85,10,IF(S296=Datos!$B$86,15,IF(S296=Datos!$B$87,20,IF(S296=Datos!$B$88,25,0)))))))/100)+((IF(T296=Datos!$B$83,0,IF(T296=Datos!$B$84,5,IF(T296=Datos!$B$85,10,IF(T296=Datos!$B$86,15,IF(T296=Datos!$B$87,20,IF(T296=Datos!$B$88,25,0)))))))/100)+((IF(U296=Datos!$B$83,0,IF(U296=Datos!$B$84,5,IF(U296=Datos!$B$85,10,IF(U296=Datos!$B$86,15,IF(U296=Datos!$B$87,20,IF(U296=Datos!$B$88,25,0)))))))/100)+((IF(V296=Datos!$B$83,0,IF(V296=Datos!$B$84,5,IF(V296=Datos!$B$85,10,IF(V296=Datos!$B$86,15,IF(V296=Datos!$B$87,20,IF(V296=Datos!$B$88,25,0)))))))/100)</f>
        <v>0</v>
      </c>
      <c r="X296" s="221"/>
      <c r="Y296" s="212"/>
      <c r="Z296" s="224"/>
      <c r="AA296" s="212"/>
      <c r="AB296" s="215"/>
      <c r="AC296" s="104"/>
    </row>
    <row r="297" spans="2:29" s="66" customFormat="1" ht="30" customHeight="1" x14ac:dyDescent="0.25">
      <c r="B297" s="164"/>
      <c r="C297" s="165"/>
      <c r="D297" s="212"/>
      <c r="E297" s="227"/>
      <c r="F297" s="165"/>
      <c r="G297" s="230"/>
      <c r="H297" s="99"/>
      <c r="I297" s="100"/>
      <c r="J297" s="218"/>
      <c r="K297" s="218"/>
      <c r="L297" s="215"/>
      <c r="M297" s="100"/>
      <c r="N297" s="99"/>
      <c r="O297" s="99"/>
      <c r="P297" s="99"/>
      <c r="Q297" s="99"/>
      <c r="R297" s="100"/>
      <c r="S297" s="99"/>
      <c r="T297" s="99"/>
      <c r="U297" s="99"/>
      <c r="V297" s="99"/>
      <c r="W297" s="96">
        <f>((IF(S297=Datos!$B$83,0,IF(S297=Datos!$B$84,5,IF(S297=Datos!$B$85,10,IF(S297=Datos!$B$86,15,IF(S297=Datos!$B$87,20,IF(S297=Datos!$B$88,25,0)))))))/100)+((IF(T297=Datos!$B$83,0,IF(T297=Datos!$B$84,5,IF(T297=Datos!$B$85,10,IF(T297=Datos!$B$86,15,IF(T297=Datos!$B$87,20,IF(T297=Datos!$B$88,25,0)))))))/100)+((IF(U297=Datos!$B$83,0,IF(U297=Datos!$B$84,5,IF(U297=Datos!$B$85,10,IF(U297=Datos!$B$86,15,IF(U297=Datos!$B$87,20,IF(U297=Datos!$B$88,25,0)))))))/100)+((IF(V297=Datos!$B$83,0,IF(V297=Datos!$B$84,5,IF(V297=Datos!$B$85,10,IF(V297=Datos!$B$86,15,IF(V297=Datos!$B$87,20,IF(V297=Datos!$B$88,25,0)))))))/100)</f>
        <v>0</v>
      </c>
      <c r="X297" s="221"/>
      <c r="Y297" s="212"/>
      <c r="Z297" s="224"/>
      <c r="AA297" s="212"/>
      <c r="AB297" s="215"/>
      <c r="AC297" s="104"/>
    </row>
    <row r="298" spans="2:29" s="66" customFormat="1" ht="30" customHeight="1" thickBot="1" x14ac:dyDescent="0.3">
      <c r="B298" s="166"/>
      <c r="C298" s="167"/>
      <c r="D298" s="213"/>
      <c r="E298" s="228"/>
      <c r="F298" s="167"/>
      <c r="G298" s="231"/>
      <c r="H298" s="101"/>
      <c r="I298" s="102"/>
      <c r="J298" s="219"/>
      <c r="K298" s="219"/>
      <c r="L298" s="216"/>
      <c r="M298" s="102"/>
      <c r="N298" s="101"/>
      <c r="O298" s="101"/>
      <c r="P298" s="101"/>
      <c r="Q298" s="101"/>
      <c r="R298" s="102"/>
      <c r="S298" s="101"/>
      <c r="T298" s="101"/>
      <c r="U298" s="101"/>
      <c r="V298" s="101"/>
      <c r="W298" s="97">
        <f>((IF(S298=Datos!$B$83,0,IF(S298=Datos!$B$84,5,IF(S298=Datos!$B$85,10,IF(S298=Datos!$B$86,15,IF(S298=Datos!$B$87,20,IF(S298=Datos!$B$88,25,0)))))))/100)+((IF(T298=Datos!$B$83,0,IF(T298=Datos!$B$84,5,IF(T298=Datos!$B$85,10,IF(T298=Datos!$B$86,15,IF(T298=Datos!$B$87,20,IF(T298=Datos!$B$88,25,0)))))))/100)+((IF(U298=Datos!$B$83,0,IF(U298=Datos!$B$84,5,IF(U298=Datos!$B$85,10,IF(U298=Datos!$B$86,15,IF(U298=Datos!$B$87,20,IF(U298=Datos!$B$88,25,0)))))))/100)+((IF(V298=Datos!$B$83,0,IF(V298=Datos!$B$84,5,IF(V298=Datos!$B$85,10,IF(V298=Datos!$B$86,15,IF(V298=Datos!$B$87,20,IF(V298=Datos!$B$88,25,0)))))))/100)</f>
        <v>0</v>
      </c>
      <c r="X298" s="222"/>
      <c r="Y298" s="213"/>
      <c r="Z298" s="225"/>
      <c r="AA298" s="213"/>
      <c r="AB298" s="216"/>
      <c r="AC298" s="105"/>
    </row>
    <row r="299" spans="2:29" s="66" customFormat="1" ht="30" customHeight="1" x14ac:dyDescent="0.25">
      <c r="B299" s="162"/>
      <c r="C299" s="163"/>
      <c r="D299" s="211" t="str">
        <f>IF(B299="","-",VLOOKUP(B299,Datos!$B$3:$C$25,2,FALSE))</f>
        <v>-</v>
      </c>
      <c r="E299" s="226"/>
      <c r="F299" s="163"/>
      <c r="G299" s="229"/>
      <c r="H299" s="81"/>
      <c r="I299" s="79"/>
      <c r="J299" s="217"/>
      <c r="K299" s="217"/>
      <c r="L299" s="214" t="str">
        <f>IF(AND(J299=Datos!$B$186,K299=Datos!$B$193),Datos!$D$186,IF(AND(J299=Datos!$B$186,K299=Datos!$B$194),Datos!$E$186,IF(AND(J299=Datos!$B$186,K299=Datos!$B$195),Datos!$F$186,IF(AND(J299=Datos!$B$186,K299=Datos!$B$196),Datos!$G$186,IF(AND(J299=Datos!$B$186,K299=Datos!$B$197),Datos!$H$186,IF(AND(J299=Datos!$B$187,K299=Datos!$B$193),Datos!$D$187,IF(AND(J299=Datos!$B$187,K299=Datos!$B$194),Datos!$E$187,IF(AND(J299=Datos!$B$187,K299=Datos!$B$195),Datos!$F$187,IF(AND(J299=Datos!$B$187,K299=Datos!$B$196),Datos!$G$187,IF(AND(J299=Datos!$B$187,K299=Datos!$B$197),Datos!$H$187,IF(AND(J299=Datos!$B$188,K299=Datos!$B$193),Datos!$D$188,IF(AND(J299=Datos!$B$188,K299=Datos!$B$194),Datos!$E$188,IF(AND(J299=Datos!$B$188,K299=Datos!$B$195),Datos!$F$188,IF(AND(J299=Datos!$B$188,K299=Datos!$B$196),Datos!$G$188,IF(AND(J299=Datos!$B$188,K299=Datos!$B$197),Datos!$H$188,IF(AND(J299=Datos!$B$189,K299=Datos!$B$193),Datos!$D$189,IF(AND(J299=Datos!$B$189,K299=Datos!$B$194),Datos!$E$189,IF(AND(J299=Datos!$B$189,K299=Datos!$B$195),Datos!$F$189,IF(AND(J299=Datos!$B$189,K299=Datos!$B$196),Datos!$G$189,IF(AND(J299=Datos!$B$189,K299=Datos!$B$197),Datos!$H$189,IF(AND(J299=Datos!$B$190,K299=Datos!$B$193),Datos!$D$190,IF(AND(J299=Datos!$B$190,K299=Datos!$B$194),Datos!$E$190,IF(AND(J299=Datos!$B$190,K299=Datos!$B$195),Datos!$F$190,IF(AND(J299=Datos!$B$190,K299=Datos!$B$196),Datos!$G$190,IF(AND(J299=Datos!$B$190,K299=Datos!$B$197),Datos!$H$190,"-")))))))))))))))))))))))))</f>
        <v>-</v>
      </c>
      <c r="M299" s="79"/>
      <c r="N299" s="81"/>
      <c r="O299" s="81"/>
      <c r="P299" s="81"/>
      <c r="Q299" s="81"/>
      <c r="R299" s="79"/>
      <c r="S299" s="81"/>
      <c r="T299" s="81"/>
      <c r="U299" s="81"/>
      <c r="V299" s="81"/>
      <c r="W299" s="80">
        <f>((IF(S299=Datos!$B$83,0,IF(S299=Datos!$B$84,5,IF(S299=Datos!$B$85,10,IF(S299=Datos!$B$86,15,IF(S299=Datos!$B$87,20,IF(S299=Datos!$B$88,25,0)))))))/100)+((IF(T299=Datos!$B$83,0,IF(T299=Datos!$B$84,5,IF(T299=Datos!$B$85,10,IF(T299=Datos!$B$86,15,IF(T299=Datos!$B$87,20,IF(T299=Datos!$B$88,25,0)))))))/100)+((IF(U299=Datos!$B$83,0,IF(U299=Datos!$B$84,5,IF(U299=Datos!$B$85,10,IF(U299=Datos!$B$86,15,IF(U299=Datos!$B$87,20,IF(U299=Datos!$B$88,25,0)))))))/100)+((IF(V299=Datos!$B$83,0,IF(V299=Datos!$B$84,5,IF(V299=Datos!$B$85,10,IF(V299=Datos!$B$86,15,IF(V299=Datos!$B$87,20,IF(V299=Datos!$B$88,25,0)))))))/100)</f>
        <v>0</v>
      </c>
      <c r="X299" s="220">
        <f>IF(ISERROR((IF(R299=Datos!$B$80,W299,0)+IF(R300=Datos!$B$80,W300,0)+IF(R301=Datos!$B$80,W301,0)+IF(R302=Datos!$B$80,W302,0)+IF(R303=Datos!$B$80,W303,0)+IF(R304=Datos!$B$80,W304,0))/(IF(R299=Datos!$B$80,1,0)+IF(R300=Datos!$B$80,1,0)+IF(R301=Datos!$B$80,1,0)+IF(R302=Datos!$B$80,1,0)+IF(R303=Datos!$B$80,1,0)+IF(R304=Datos!$B$80,1,0))),0,(IF(R299=Datos!$B$80,W299,0)+IF(R300=Datos!$B$80,W300,0)+IF(R301=Datos!$B$80,W301,0)+IF(R302=Datos!$B$80,W302,0)+IF(R303=Datos!$B$80,W303,0)+IF(R304=Datos!$B$80,W304,0))/(IF(R299=Datos!$B$80,1,0)+IF(R300=Datos!$B$80,1,0)+IF(R301=Datos!$B$80,1,0)+IF(R302=Datos!$B$80,1,0)+IF(R303=Datos!$B$80,1,0)+IF(R304=Datos!$B$80,1,0)))</f>
        <v>0</v>
      </c>
      <c r="Y299" s="211" t="str">
        <f>IF(J299="","-",(IF(X299&gt;0,(IF(J299=Datos!$B$65,Datos!$B$65,IF(AND(J299=Datos!$B$66,X299&gt;0.49),Datos!$B$65,IF(AND(J299=Datos!$B$67,X299&gt;0.74),Datos!$B$65,IF(AND(J299=Datos!$B$67,X299&lt;0.75,X299&gt;0.49),Datos!$B$66,IF(AND(J299=Datos!$B$68,X299&gt;0.74),Datos!$B$66,IF(AND(J299=Datos!$B$68,X299&lt;0.75,X299&gt;0.49),Datos!$B$67,IF(AND(J299=Datos!$B$69,X299&gt;0.74),Datos!$B$67,IF(AND(J299=Datos!$B$69,X299&lt;0.75,X299&gt;0.49),Datos!$B$68,J299))))))))),J299)))</f>
        <v>-</v>
      </c>
      <c r="Z299" s="223">
        <f>IF(ISERROR((IF(R299=Datos!$B$79,W299,0)+IF(R300=Datos!$B$79,W300,0)+IF(R301=Datos!$B$79,W301,0)+IF(R302=Datos!$B$79,W302,0)+IF(R303=Datos!$B$79,W303,0)+IF(R304=Datos!$B$79,W304,0))/(IF(R299=Datos!$B$79,1,0)+IF(R300=Datos!$B$79,1,0)+IF(R301=Datos!$B$79,1,0)+IF(R302=Datos!$B$79,1,0)+IF(R303=Datos!$B$79,1,0)+IF(R304=Datos!$B$79,1,0))),0,(IF(R299=Datos!$B$79,W299,0)+IF(R300=Datos!$B$79,W300,0)+IF(R301=Datos!$B$79,W301,0)+IF(R302=Datos!$B$79,W302,0)+IF(R303=Datos!$B$79,W303,0)+IF(R304=Datos!$B$79,W304,0))/(IF(R299=Datos!$B$79,1,0)+IF(R300=Datos!$B$79,1,0)+IF(R301=Datos!$B$79,1,0)+IF(R302=Datos!$B$79,1,0)+IF(R303=Datos!$B$79,1,0)+IF(R304=Datos!$B$79,1,0)))</f>
        <v>0</v>
      </c>
      <c r="AA299" s="211" t="str">
        <f>IF(K299="","-",(IF(Z299&gt;0,(IF(K299=Datos!$B$72,Datos!$B$72,IF(AND(K299=Datos!$B$73,Z299&gt;0.49),Datos!$B$72,IF(AND(K299=Datos!$B$74,Z299&gt;0.74),Datos!$B$72,IF(AND(K299=Datos!$B$74,Z299&lt;0.75,Z299&gt;0.49),Datos!$B$73,IF(AND(K299=Datos!$B$75,Z299&gt;0.74),Datos!$B$73,IF(AND(K299=Datos!$B$75,Z299&lt;0.75,Z299&gt;0.49),Datos!$B$74,IF(AND(K299=Datos!$B$76,Z299&gt;0.74),Datos!$B$74,IF(AND(K299=Datos!$B$76,Z299&lt;0.75,Z299&gt;0.49),Datos!$B$75,K299))))))))),K299)))</f>
        <v>-</v>
      </c>
      <c r="AB299" s="214" t="str">
        <f>IF(AND(Y299=Datos!$B$186,AA299=Datos!$B$193),Datos!$D$186,IF(AND(Y299=Datos!$B$186,AA299=Datos!$B$194),Datos!$E$186,IF(AND(Y299=Datos!$B$186,AA299=Datos!$B$195),Datos!$F$186,IF(AND(Y299=Datos!$B$186,AA299=Datos!$B$196),Datos!$G$186,IF(AND(Y299=Datos!$B$186,AA299=Datos!$B$197),Datos!$H$186,IF(AND(Y299=Datos!$B$187,AA299=Datos!$B$193),Datos!$D$187,IF(AND(Y299=Datos!$B$187,AA299=Datos!$B$194),Datos!$E$187,IF(AND(Y299=Datos!$B$187,AA299=Datos!$B$195),Datos!$F$187,IF(AND(Y299=Datos!$B$187,AA299=Datos!$B$196),Datos!$G$187,IF(AND(Y299=Datos!$B$187,AA299=Datos!$B$197),Datos!$H$187,IF(AND(Y299=Datos!$B$188,AA299=Datos!$B$193),Datos!$D$188,IF(AND(Y299=Datos!$B$188,AA299=Datos!$B$194),Datos!$E$188,IF(AND(Y299=Datos!$B$188,AA299=Datos!$B$195),Datos!$F$188,IF(AND(Y299=Datos!$B$188,AA299=Datos!$B$196),Datos!$G$188,IF(AND(Y299=Datos!$B$188,AA299=Datos!$B$197),Datos!$H$188,IF(AND(Y299=Datos!$B$189,AA299=Datos!$B$193),Datos!$D$189,IF(AND(Y299=Datos!$B$189,AA299=Datos!$B$194),Datos!$E$189,IF(AND(Y299=Datos!$B$189,AA299=Datos!$B$195),Datos!$F$189,IF(AND(Y299=Datos!$B$189,AA299=Datos!$B$196),Datos!$G$189,IF(AND(Y299=Datos!$B$189,AA299=Datos!$B$197),Datos!$H$189,IF(AND(Y299=Datos!$B$190,AA299=Datos!$B$193),Datos!$D$190,IF(AND(Y299=Datos!$B$190,AA299=Datos!$B$194),Datos!$E$190,IF(AND(Y299=Datos!$B$190,AA299=Datos!$B$195),Datos!$F$190,IF(AND(Y299=Datos!$B$190,AA299=Datos!$B$196),Datos!$G$190,IF(AND(Y299=Datos!$B$190,AA299=Datos!$B$197),Datos!$H$190,"-")))))))))))))))))))))))))</f>
        <v>-</v>
      </c>
      <c r="AC299" s="103"/>
    </row>
    <row r="300" spans="2:29" s="66" customFormat="1" ht="30" customHeight="1" x14ac:dyDescent="0.25">
      <c r="B300" s="164"/>
      <c r="C300" s="165"/>
      <c r="D300" s="212"/>
      <c r="E300" s="227"/>
      <c r="F300" s="165"/>
      <c r="G300" s="230"/>
      <c r="H300" s="99"/>
      <c r="I300" s="100"/>
      <c r="J300" s="218"/>
      <c r="K300" s="218"/>
      <c r="L300" s="215"/>
      <c r="M300" s="100"/>
      <c r="N300" s="99"/>
      <c r="O300" s="99"/>
      <c r="P300" s="99"/>
      <c r="Q300" s="99"/>
      <c r="R300" s="100"/>
      <c r="S300" s="99"/>
      <c r="T300" s="99"/>
      <c r="U300" s="99"/>
      <c r="V300" s="99"/>
      <c r="W300" s="96">
        <f>((IF(S300=Datos!$B$83,0,IF(S300=Datos!$B$84,5,IF(S300=Datos!$B$85,10,IF(S300=Datos!$B$86,15,IF(S300=Datos!$B$87,20,IF(S300=Datos!$B$88,25,0)))))))/100)+((IF(T300=Datos!$B$83,0,IF(T300=Datos!$B$84,5,IF(T300=Datos!$B$85,10,IF(T300=Datos!$B$86,15,IF(T300=Datos!$B$87,20,IF(T300=Datos!$B$88,25,0)))))))/100)+((IF(U300=Datos!$B$83,0,IF(U300=Datos!$B$84,5,IF(U300=Datos!$B$85,10,IF(U300=Datos!$B$86,15,IF(U300=Datos!$B$87,20,IF(U300=Datos!$B$88,25,0)))))))/100)+((IF(V300=Datos!$B$83,0,IF(V300=Datos!$B$84,5,IF(V300=Datos!$B$85,10,IF(V300=Datos!$B$86,15,IF(V300=Datos!$B$87,20,IF(V300=Datos!$B$88,25,0)))))))/100)</f>
        <v>0</v>
      </c>
      <c r="X300" s="221"/>
      <c r="Y300" s="212"/>
      <c r="Z300" s="224"/>
      <c r="AA300" s="212"/>
      <c r="AB300" s="215"/>
      <c r="AC300" s="104"/>
    </row>
    <row r="301" spans="2:29" s="66" customFormat="1" ht="30" customHeight="1" x14ac:dyDescent="0.25">
      <c r="B301" s="164"/>
      <c r="C301" s="165"/>
      <c r="D301" s="212"/>
      <c r="E301" s="227"/>
      <c r="F301" s="165"/>
      <c r="G301" s="230"/>
      <c r="H301" s="99"/>
      <c r="I301" s="100"/>
      <c r="J301" s="218"/>
      <c r="K301" s="218"/>
      <c r="L301" s="215"/>
      <c r="M301" s="100"/>
      <c r="N301" s="99"/>
      <c r="O301" s="99"/>
      <c r="P301" s="99"/>
      <c r="Q301" s="99"/>
      <c r="R301" s="100"/>
      <c r="S301" s="99"/>
      <c r="T301" s="99"/>
      <c r="U301" s="99"/>
      <c r="V301" s="99"/>
      <c r="W301" s="96">
        <f>((IF(S301=Datos!$B$83,0,IF(S301=Datos!$B$84,5,IF(S301=Datos!$B$85,10,IF(S301=Datos!$B$86,15,IF(S301=Datos!$B$87,20,IF(S301=Datos!$B$88,25,0)))))))/100)+((IF(T301=Datos!$B$83,0,IF(T301=Datos!$B$84,5,IF(T301=Datos!$B$85,10,IF(T301=Datos!$B$86,15,IF(T301=Datos!$B$87,20,IF(T301=Datos!$B$88,25,0)))))))/100)+((IF(U301=Datos!$B$83,0,IF(U301=Datos!$B$84,5,IF(U301=Datos!$B$85,10,IF(U301=Datos!$B$86,15,IF(U301=Datos!$B$87,20,IF(U301=Datos!$B$88,25,0)))))))/100)+((IF(V301=Datos!$B$83,0,IF(V301=Datos!$B$84,5,IF(V301=Datos!$B$85,10,IF(V301=Datos!$B$86,15,IF(V301=Datos!$B$87,20,IF(V301=Datos!$B$88,25,0)))))))/100)</f>
        <v>0</v>
      </c>
      <c r="X301" s="221"/>
      <c r="Y301" s="212"/>
      <c r="Z301" s="224"/>
      <c r="AA301" s="212"/>
      <c r="AB301" s="215"/>
      <c r="AC301" s="104"/>
    </row>
    <row r="302" spans="2:29" s="66" customFormat="1" ht="30" customHeight="1" x14ac:dyDescent="0.25">
      <c r="B302" s="164"/>
      <c r="C302" s="165"/>
      <c r="D302" s="212"/>
      <c r="E302" s="227"/>
      <c r="F302" s="165"/>
      <c r="G302" s="230"/>
      <c r="H302" s="99"/>
      <c r="I302" s="100"/>
      <c r="J302" s="218"/>
      <c r="K302" s="218"/>
      <c r="L302" s="215"/>
      <c r="M302" s="100"/>
      <c r="N302" s="99"/>
      <c r="O302" s="99"/>
      <c r="P302" s="99"/>
      <c r="Q302" s="99"/>
      <c r="R302" s="100"/>
      <c r="S302" s="99"/>
      <c r="T302" s="99"/>
      <c r="U302" s="99"/>
      <c r="V302" s="99"/>
      <c r="W302" s="96">
        <f>((IF(S302=Datos!$B$83,0,IF(S302=Datos!$B$84,5,IF(S302=Datos!$B$85,10,IF(S302=Datos!$B$86,15,IF(S302=Datos!$B$87,20,IF(S302=Datos!$B$88,25,0)))))))/100)+((IF(T302=Datos!$B$83,0,IF(T302=Datos!$B$84,5,IF(T302=Datos!$B$85,10,IF(T302=Datos!$B$86,15,IF(T302=Datos!$B$87,20,IF(T302=Datos!$B$88,25,0)))))))/100)+((IF(U302=Datos!$B$83,0,IF(U302=Datos!$B$84,5,IF(U302=Datos!$B$85,10,IF(U302=Datos!$B$86,15,IF(U302=Datos!$B$87,20,IF(U302=Datos!$B$88,25,0)))))))/100)+((IF(V302=Datos!$B$83,0,IF(V302=Datos!$B$84,5,IF(V302=Datos!$B$85,10,IF(V302=Datos!$B$86,15,IF(V302=Datos!$B$87,20,IF(V302=Datos!$B$88,25,0)))))))/100)</f>
        <v>0</v>
      </c>
      <c r="X302" s="221"/>
      <c r="Y302" s="212"/>
      <c r="Z302" s="224"/>
      <c r="AA302" s="212"/>
      <c r="AB302" s="215"/>
      <c r="AC302" s="104"/>
    </row>
    <row r="303" spans="2:29" s="66" customFormat="1" ht="30" customHeight="1" x14ac:dyDescent="0.25">
      <c r="B303" s="164"/>
      <c r="C303" s="165"/>
      <c r="D303" s="212"/>
      <c r="E303" s="227"/>
      <c r="F303" s="165"/>
      <c r="G303" s="230"/>
      <c r="H303" s="99"/>
      <c r="I303" s="100"/>
      <c r="J303" s="218"/>
      <c r="K303" s="218"/>
      <c r="L303" s="215"/>
      <c r="M303" s="100"/>
      <c r="N303" s="99"/>
      <c r="O303" s="99"/>
      <c r="P303" s="99"/>
      <c r="Q303" s="99"/>
      <c r="R303" s="100"/>
      <c r="S303" s="99"/>
      <c r="T303" s="99"/>
      <c r="U303" s="99"/>
      <c r="V303" s="99"/>
      <c r="W303" s="96">
        <f>((IF(S303=Datos!$B$83,0,IF(S303=Datos!$B$84,5,IF(S303=Datos!$B$85,10,IF(S303=Datos!$B$86,15,IF(S303=Datos!$B$87,20,IF(S303=Datos!$B$88,25,0)))))))/100)+((IF(T303=Datos!$B$83,0,IF(T303=Datos!$B$84,5,IF(T303=Datos!$B$85,10,IF(T303=Datos!$B$86,15,IF(T303=Datos!$B$87,20,IF(T303=Datos!$B$88,25,0)))))))/100)+((IF(U303=Datos!$B$83,0,IF(U303=Datos!$B$84,5,IF(U303=Datos!$B$85,10,IF(U303=Datos!$B$86,15,IF(U303=Datos!$B$87,20,IF(U303=Datos!$B$88,25,0)))))))/100)+((IF(V303=Datos!$B$83,0,IF(V303=Datos!$B$84,5,IF(V303=Datos!$B$85,10,IF(V303=Datos!$B$86,15,IF(V303=Datos!$B$87,20,IF(V303=Datos!$B$88,25,0)))))))/100)</f>
        <v>0</v>
      </c>
      <c r="X303" s="221"/>
      <c r="Y303" s="212"/>
      <c r="Z303" s="224"/>
      <c r="AA303" s="212"/>
      <c r="AB303" s="215"/>
      <c r="AC303" s="104"/>
    </row>
    <row r="304" spans="2:29" s="66" customFormat="1" ht="30" customHeight="1" thickBot="1" x14ac:dyDescent="0.3">
      <c r="B304" s="166"/>
      <c r="C304" s="167"/>
      <c r="D304" s="213"/>
      <c r="E304" s="228"/>
      <c r="F304" s="167"/>
      <c r="G304" s="231"/>
      <c r="H304" s="101"/>
      <c r="I304" s="102"/>
      <c r="J304" s="219"/>
      <c r="K304" s="219"/>
      <c r="L304" s="216"/>
      <c r="M304" s="102"/>
      <c r="N304" s="101"/>
      <c r="O304" s="101"/>
      <c r="P304" s="101"/>
      <c r="Q304" s="101"/>
      <c r="R304" s="102"/>
      <c r="S304" s="101"/>
      <c r="T304" s="101"/>
      <c r="U304" s="101"/>
      <c r="V304" s="101"/>
      <c r="W304" s="97">
        <f>((IF(S304=Datos!$B$83,0,IF(S304=Datos!$B$84,5,IF(S304=Datos!$B$85,10,IF(S304=Datos!$B$86,15,IF(S304=Datos!$B$87,20,IF(S304=Datos!$B$88,25,0)))))))/100)+((IF(T304=Datos!$B$83,0,IF(T304=Datos!$B$84,5,IF(T304=Datos!$B$85,10,IF(T304=Datos!$B$86,15,IF(T304=Datos!$B$87,20,IF(T304=Datos!$B$88,25,0)))))))/100)+((IF(U304=Datos!$B$83,0,IF(U304=Datos!$B$84,5,IF(U304=Datos!$B$85,10,IF(U304=Datos!$B$86,15,IF(U304=Datos!$B$87,20,IF(U304=Datos!$B$88,25,0)))))))/100)+((IF(V304=Datos!$B$83,0,IF(V304=Datos!$B$84,5,IF(V304=Datos!$B$85,10,IF(V304=Datos!$B$86,15,IF(V304=Datos!$B$87,20,IF(V304=Datos!$B$88,25,0)))))))/100)</f>
        <v>0</v>
      </c>
      <c r="X304" s="222"/>
      <c r="Y304" s="213"/>
      <c r="Z304" s="225"/>
      <c r="AA304" s="213"/>
      <c r="AB304" s="216"/>
      <c r="AC304" s="105"/>
    </row>
    <row r="305" spans="2:29" s="66" customFormat="1" ht="30" customHeight="1" x14ac:dyDescent="0.25">
      <c r="B305" s="162"/>
      <c r="C305" s="163"/>
      <c r="D305" s="211" t="str">
        <f>IF(B305="","-",VLOOKUP(B305,Datos!$B$3:$C$25,2,FALSE))</f>
        <v>-</v>
      </c>
      <c r="E305" s="226"/>
      <c r="F305" s="163"/>
      <c r="G305" s="229"/>
      <c r="H305" s="81"/>
      <c r="I305" s="79"/>
      <c r="J305" s="217"/>
      <c r="K305" s="217"/>
      <c r="L305" s="214" t="str">
        <f>IF(AND(J305=Datos!$B$186,K305=Datos!$B$193),Datos!$D$186,IF(AND(J305=Datos!$B$186,K305=Datos!$B$194),Datos!$E$186,IF(AND(J305=Datos!$B$186,K305=Datos!$B$195),Datos!$F$186,IF(AND(J305=Datos!$B$186,K305=Datos!$B$196),Datos!$G$186,IF(AND(J305=Datos!$B$186,K305=Datos!$B$197),Datos!$H$186,IF(AND(J305=Datos!$B$187,K305=Datos!$B$193),Datos!$D$187,IF(AND(J305=Datos!$B$187,K305=Datos!$B$194),Datos!$E$187,IF(AND(J305=Datos!$B$187,K305=Datos!$B$195),Datos!$F$187,IF(AND(J305=Datos!$B$187,K305=Datos!$B$196),Datos!$G$187,IF(AND(J305=Datos!$B$187,K305=Datos!$B$197),Datos!$H$187,IF(AND(J305=Datos!$B$188,K305=Datos!$B$193),Datos!$D$188,IF(AND(J305=Datos!$B$188,K305=Datos!$B$194),Datos!$E$188,IF(AND(J305=Datos!$B$188,K305=Datos!$B$195),Datos!$F$188,IF(AND(J305=Datos!$B$188,K305=Datos!$B$196),Datos!$G$188,IF(AND(J305=Datos!$B$188,K305=Datos!$B$197),Datos!$H$188,IF(AND(J305=Datos!$B$189,K305=Datos!$B$193),Datos!$D$189,IF(AND(J305=Datos!$B$189,K305=Datos!$B$194),Datos!$E$189,IF(AND(J305=Datos!$B$189,K305=Datos!$B$195),Datos!$F$189,IF(AND(J305=Datos!$B$189,K305=Datos!$B$196),Datos!$G$189,IF(AND(J305=Datos!$B$189,K305=Datos!$B$197),Datos!$H$189,IF(AND(J305=Datos!$B$190,K305=Datos!$B$193),Datos!$D$190,IF(AND(J305=Datos!$B$190,K305=Datos!$B$194),Datos!$E$190,IF(AND(J305=Datos!$B$190,K305=Datos!$B$195),Datos!$F$190,IF(AND(J305=Datos!$B$190,K305=Datos!$B$196),Datos!$G$190,IF(AND(J305=Datos!$B$190,K305=Datos!$B$197),Datos!$H$190,"-")))))))))))))))))))))))))</f>
        <v>-</v>
      </c>
      <c r="M305" s="79"/>
      <c r="N305" s="81"/>
      <c r="O305" s="81"/>
      <c r="P305" s="81"/>
      <c r="Q305" s="81"/>
      <c r="R305" s="79"/>
      <c r="S305" s="81"/>
      <c r="T305" s="81"/>
      <c r="U305" s="81"/>
      <c r="V305" s="81"/>
      <c r="W305" s="80">
        <f>((IF(S305=Datos!$B$83,0,IF(S305=Datos!$B$84,5,IF(S305=Datos!$B$85,10,IF(S305=Datos!$B$86,15,IF(S305=Datos!$B$87,20,IF(S305=Datos!$B$88,25,0)))))))/100)+((IF(T305=Datos!$B$83,0,IF(T305=Datos!$B$84,5,IF(T305=Datos!$B$85,10,IF(T305=Datos!$B$86,15,IF(T305=Datos!$B$87,20,IF(T305=Datos!$B$88,25,0)))))))/100)+((IF(U305=Datos!$B$83,0,IF(U305=Datos!$B$84,5,IF(U305=Datos!$B$85,10,IF(U305=Datos!$B$86,15,IF(U305=Datos!$B$87,20,IF(U305=Datos!$B$88,25,0)))))))/100)+((IF(V305=Datos!$B$83,0,IF(V305=Datos!$B$84,5,IF(V305=Datos!$B$85,10,IF(V305=Datos!$B$86,15,IF(V305=Datos!$B$87,20,IF(V305=Datos!$B$88,25,0)))))))/100)</f>
        <v>0</v>
      </c>
      <c r="X305" s="220">
        <f>IF(ISERROR((IF(R305=Datos!$B$80,W305,0)+IF(R306=Datos!$B$80,W306,0)+IF(R307=Datos!$B$80,W307,0)+IF(R308=Datos!$B$80,W308,0)+IF(R309=Datos!$B$80,W309,0)+IF(R310=Datos!$B$80,W310,0))/(IF(R305=Datos!$B$80,1,0)+IF(R306=Datos!$B$80,1,0)+IF(R307=Datos!$B$80,1,0)+IF(R308=Datos!$B$80,1,0)+IF(R309=Datos!$B$80,1,0)+IF(R310=Datos!$B$80,1,0))),0,(IF(R305=Datos!$B$80,W305,0)+IF(R306=Datos!$B$80,W306,0)+IF(R307=Datos!$B$80,W307,0)+IF(R308=Datos!$B$80,W308,0)+IF(R309=Datos!$B$80,W309,0)+IF(R310=Datos!$B$80,W310,0))/(IF(R305=Datos!$B$80,1,0)+IF(R306=Datos!$B$80,1,0)+IF(R307=Datos!$B$80,1,0)+IF(R308=Datos!$B$80,1,0)+IF(R309=Datos!$B$80,1,0)+IF(R310=Datos!$B$80,1,0)))</f>
        <v>0</v>
      </c>
      <c r="Y305" s="211" t="str">
        <f>IF(J305="","-",(IF(X305&gt;0,(IF(J305=Datos!$B$65,Datos!$B$65,IF(AND(J305=Datos!$B$66,X305&gt;0.49),Datos!$B$65,IF(AND(J305=Datos!$B$67,X305&gt;0.74),Datos!$B$65,IF(AND(J305=Datos!$B$67,X305&lt;0.75,X305&gt;0.49),Datos!$B$66,IF(AND(J305=Datos!$B$68,X305&gt;0.74),Datos!$B$66,IF(AND(J305=Datos!$B$68,X305&lt;0.75,X305&gt;0.49),Datos!$B$67,IF(AND(J305=Datos!$B$69,X305&gt;0.74),Datos!$B$67,IF(AND(J305=Datos!$B$69,X305&lt;0.75,X305&gt;0.49),Datos!$B$68,J305))))))))),J305)))</f>
        <v>-</v>
      </c>
      <c r="Z305" s="223">
        <f>IF(ISERROR((IF(R305=Datos!$B$79,W305,0)+IF(R306=Datos!$B$79,W306,0)+IF(R307=Datos!$B$79,W307,0)+IF(R308=Datos!$B$79,W308,0)+IF(R309=Datos!$B$79,W309,0)+IF(R310=Datos!$B$79,W310,0))/(IF(R305=Datos!$B$79,1,0)+IF(R306=Datos!$B$79,1,0)+IF(R307=Datos!$B$79,1,0)+IF(R308=Datos!$B$79,1,0)+IF(R309=Datos!$B$79,1,0)+IF(R310=Datos!$B$79,1,0))),0,(IF(R305=Datos!$B$79,W305,0)+IF(R306=Datos!$B$79,W306,0)+IF(R307=Datos!$B$79,W307,0)+IF(R308=Datos!$B$79,W308,0)+IF(R309=Datos!$B$79,W309,0)+IF(R310=Datos!$B$79,W310,0))/(IF(R305=Datos!$B$79,1,0)+IF(R306=Datos!$B$79,1,0)+IF(R307=Datos!$B$79,1,0)+IF(R308=Datos!$B$79,1,0)+IF(R309=Datos!$B$79,1,0)+IF(R310=Datos!$B$79,1,0)))</f>
        <v>0</v>
      </c>
      <c r="AA305" s="211" t="str">
        <f>IF(K305="","-",(IF(Z305&gt;0,(IF(K305=Datos!$B$72,Datos!$B$72,IF(AND(K305=Datos!$B$73,Z305&gt;0.49),Datos!$B$72,IF(AND(K305=Datos!$B$74,Z305&gt;0.74),Datos!$B$72,IF(AND(K305=Datos!$B$74,Z305&lt;0.75,Z305&gt;0.49),Datos!$B$73,IF(AND(K305=Datos!$B$75,Z305&gt;0.74),Datos!$B$73,IF(AND(K305=Datos!$B$75,Z305&lt;0.75,Z305&gt;0.49),Datos!$B$74,IF(AND(K305=Datos!$B$76,Z305&gt;0.74),Datos!$B$74,IF(AND(K305=Datos!$B$76,Z305&lt;0.75,Z305&gt;0.49),Datos!$B$75,K305))))))))),K305)))</f>
        <v>-</v>
      </c>
      <c r="AB305" s="214" t="str">
        <f>IF(AND(Y305=Datos!$B$186,AA305=Datos!$B$193),Datos!$D$186,IF(AND(Y305=Datos!$B$186,AA305=Datos!$B$194),Datos!$E$186,IF(AND(Y305=Datos!$B$186,AA305=Datos!$B$195),Datos!$F$186,IF(AND(Y305=Datos!$B$186,AA305=Datos!$B$196),Datos!$G$186,IF(AND(Y305=Datos!$B$186,AA305=Datos!$B$197),Datos!$H$186,IF(AND(Y305=Datos!$B$187,AA305=Datos!$B$193),Datos!$D$187,IF(AND(Y305=Datos!$B$187,AA305=Datos!$B$194),Datos!$E$187,IF(AND(Y305=Datos!$B$187,AA305=Datos!$B$195),Datos!$F$187,IF(AND(Y305=Datos!$B$187,AA305=Datos!$B$196),Datos!$G$187,IF(AND(Y305=Datos!$B$187,AA305=Datos!$B$197),Datos!$H$187,IF(AND(Y305=Datos!$B$188,AA305=Datos!$B$193),Datos!$D$188,IF(AND(Y305=Datos!$B$188,AA305=Datos!$B$194),Datos!$E$188,IF(AND(Y305=Datos!$B$188,AA305=Datos!$B$195),Datos!$F$188,IF(AND(Y305=Datos!$B$188,AA305=Datos!$B$196),Datos!$G$188,IF(AND(Y305=Datos!$B$188,AA305=Datos!$B$197),Datos!$H$188,IF(AND(Y305=Datos!$B$189,AA305=Datos!$B$193),Datos!$D$189,IF(AND(Y305=Datos!$B$189,AA305=Datos!$B$194),Datos!$E$189,IF(AND(Y305=Datos!$B$189,AA305=Datos!$B$195),Datos!$F$189,IF(AND(Y305=Datos!$B$189,AA305=Datos!$B$196),Datos!$G$189,IF(AND(Y305=Datos!$B$189,AA305=Datos!$B$197),Datos!$H$189,IF(AND(Y305=Datos!$B$190,AA305=Datos!$B$193),Datos!$D$190,IF(AND(Y305=Datos!$B$190,AA305=Datos!$B$194),Datos!$E$190,IF(AND(Y305=Datos!$B$190,AA305=Datos!$B$195),Datos!$F$190,IF(AND(Y305=Datos!$B$190,AA305=Datos!$B$196),Datos!$G$190,IF(AND(Y305=Datos!$B$190,AA305=Datos!$B$197),Datos!$H$190,"-")))))))))))))))))))))))))</f>
        <v>-</v>
      </c>
      <c r="AC305" s="103"/>
    </row>
    <row r="306" spans="2:29" s="66" customFormat="1" ht="30" customHeight="1" x14ac:dyDescent="0.25">
      <c r="B306" s="164"/>
      <c r="C306" s="165"/>
      <c r="D306" s="212"/>
      <c r="E306" s="227"/>
      <c r="F306" s="165"/>
      <c r="G306" s="230"/>
      <c r="H306" s="99"/>
      <c r="I306" s="100"/>
      <c r="J306" s="218"/>
      <c r="K306" s="218"/>
      <c r="L306" s="215"/>
      <c r="M306" s="100"/>
      <c r="N306" s="99"/>
      <c r="O306" s="99"/>
      <c r="P306" s="99"/>
      <c r="Q306" s="99"/>
      <c r="R306" s="100"/>
      <c r="S306" s="99"/>
      <c r="T306" s="99"/>
      <c r="U306" s="99"/>
      <c r="V306" s="99"/>
      <c r="W306" s="96">
        <f>((IF(S306=Datos!$B$83,0,IF(S306=Datos!$B$84,5,IF(S306=Datos!$B$85,10,IF(S306=Datos!$B$86,15,IF(S306=Datos!$B$87,20,IF(S306=Datos!$B$88,25,0)))))))/100)+((IF(T306=Datos!$B$83,0,IF(T306=Datos!$B$84,5,IF(T306=Datos!$B$85,10,IF(T306=Datos!$B$86,15,IF(T306=Datos!$B$87,20,IF(T306=Datos!$B$88,25,0)))))))/100)+((IF(U306=Datos!$B$83,0,IF(U306=Datos!$B$84,5,IF(U306=Datos!$B$85,10,IF(U306=Datos!$B$86,15,IF(U306=Datos!$B$87,20,IF(U306=Datos!$B$88,25,0)))))))/100)+((IF(V306=Datos!$B$83,0,IF(V306=Datos!$B$84,5,IF(V306=Datos!$B$85,10,IF(V306=Datos!$B$86,15,IF(V306=Datos!$B$87,20,IF(V306=Datos!$B$88,25,0)))))))/100)</f>
        <v>0</v>
      </c>
      <c r="X306" s="221"/>
      <c r="Y306" s="212"/>
      <c r="Z306" s="224"/>
      <c r="AA306" s="212"/>
      <c r="AB306" s="215"/>
      <c r="AC306" s="104"/>
    </row>
    <row r="307" spans="2:29" s="66" customFormat="1" ht="30" customHeight="1" x14ac:dyDescent="0.25">
      <c r="B307" s="164"/>
      <c r="C307" s="165"/>
      <c r="D307" s="212"/>
      <c r="E307" s="227"/>
      <c r="F307" s="165"/>
      <c r="G307" s="230"/>
      <c r="H307" s="99"/>
      <c r="I307" s="100"/>
      <c r="J307" s="218"/>
      <c r="K307" s="218"/>
      <c r="L307" s="215"/>
      <c r="M307" s="100"/>
      <c r="N307" s="99"/>
      <c r="O307" s="99"/>
      <c r="P307" s="99"/>
      <c r="Q307" s="99"/>
      <c r="R307" s="100"/>
      <c r="S307" s="99"/>
      <c r="T307" s="99"/>
      <c r="U307" s="99"/>
      <c r="V307" s="99"/>
      <c r="W307" s="96">
        <f>((IF(S307=Datos!$B$83,0,IF(S307=Datos!$B$84,5,IF(S307=Datos!$B$85,10,IF(S307=Datos!$B$86,15,IF(S307=Datos!$B$87,20,IF(S307=Datos!$B$88,25,0)))))))/100)+((IF(T307=Datos!$B$83,0,IF(T307=Datos!$B$84,5,IF(T307=Datos!$B$85,10,IF(T307=Datos!$B$86,15,IF(T307=Datos!$B$87,20,IF(T307=Datos!$B$88,25,0)))))))/100)+((IF(U307=Datos!$B$83,0,IF(U307=Datos!$B$84,5,IF(U307=Datos!$B$85,10,IF(U307=Datos!$B$86,15,IF(U307=Datos!$B$87,20,IF(U307=Datos!$B$88,25,0)))))))/100)+((IF(V307=Datos!$B$83,0,IF(V307=Datos!$B$84,5,IF(V307=Datos!$B$85,10,IF(V307=Datos!$B$86,15,IF(V307=Datos!$B$87,20,IF(V307=Datos!$B$88,25,0)))))))/100)</f>
        <v>0</v>
      </c>
      <c r="X307" s="221"/>
      <c r="Y307" s="212"/>
      <c r="Z307" s="224"/>
      <c r="AA307" s="212"/>
      <c r="AB307" s="215"/>
      <c r="AC307" s="104"/>
    </row>
    <row r="308" spans="2:29" s="66" customFormat="1" ht="30" customHeight="1" x14ac:dyDescent="0.25">
      <c r="B308" s="164"/>
      <c r="C308" s="165"/>
      <c r="D308" s="212"/>
      <c r="E308" s="227"/>
      <c r="F308" s="165"/>
      <c r="G308" s="230"/>
      <c r="H308" s="99"/>
      <c r="I308" s="100"/>
      <c r="J308" s="218"/>
      <c r="K308" s="218"/>
      <c r="L308" s="215"/>
      <c r="M308" s="100"/>
      <c r="N308" s="99"/>
      <c r="O308" s="99"/>
      <c r="P308" s="99"/>
      <c r="Q308" s="99"/>
      <c r="R308" s="100"/>
      <c r="S308" s="99"/>
      <c r="T308" s="99"/>
      <c r="U308" s="99"/>
      <c r="V308" s="99"/>
      <c r="W308" s="96">
        <f>((IF(S308=Datos!$B$83,0,IF(S308=Datos!$B$84,5,IF(S308=Datos!$B$85,10,IF(S308=Datos!$B$86,15,IF(S308=Datos!$B$87,20,IF(S308=Datos!$B$88,25,0)))))))/100)+((IF(T308=Datos!$B$83,0,IF(T308=Datos!$B$84,5,IF(T308=Datos!$B$85,10,IF(T308=Datos!$B$86,15,IF(T308=Datos!$B$87,20,IF(T308=Datos!$B$88,25,0)))))))/100)+((IF(U308=Datos!$B$83,0,IF(U308=Datos!$B$84,5,IF(U308=Datos!$B$85,10,IF(U308=Datos!$B$86,15,IF(U308=Datos!$B$87,20,IF(U308=Datos!$B$88,25,0)))))))/100)+((IF(V308=Datos!$B$83,0,IF(V308=Datos!$B$84,5,IF(V308=Datos!$B$85,10,IF(V308=Datos!$B$86,15,IF(V308=Datos!$B$87,20,IF(V308=Datos!$B$88,25,0)))))))/100)</f>
        <v>0</v>
      </c>
      <c r="X308" s="221"/>
      <c r="Y308" s="212"/>
      <c r="Z308" s="224"/>
      <c r="AA308" s="212"/>
      <c r="AB308" s="215"/>
      <c r="AC308" s="104"/>
    </row>
    <row r="309" spans="2:29" s="66" customFormat="1" ht="30" customHeight="1" x14ac:dyDescent="0.25">
      <c r="B309" s="164"/>
      <c r="C309" s="165"/>
      <c r="D309" s="212"/>
      <c r="E309" s="227"/>
      <c r="F309" s="165"/>
      <c r="G309" s="230"/>
      <c r="H309" s="99"/>
      <c r="I309" s="100"/>
      <c r="J309" s="218"/>
      <c r="K309" s="218"/>
      <c r="L309" s="215"/>
      <c r="M309" s="100"/>
      <c r="N309" s="99"/>
      <c r="O309" s="99"/>
      <c r="P309" s="99"/>
      <c r="Q309" s="99"/>
      <c r="R309" s="100"/>
      <c r="S309" s="99"/>
      <c r="T309" s="99"/>
      <c r="U309" s="99"/>
      <c r="V309" s="99"/>
      <c r="W309" s="96">
        <f>((IF(S309=Datos!$B$83,0,IF(S309=Datos!$B$84,5,IF(S309=Datos!$B$85,10,IF(S309=Datos!$B$86,15,IF(S309=Datos!$B$87,20,IF(S309=Datos!$B$88,25,0)))))))/100)+((IF(T309=Datos!$B$83,0,IF(T309=Datos!$B$84,5,IF(T309=Datos!$B$85,10,IF(T309=Datos!$B$86,15,IF(T309=Datos!$B$87,20,IF(T309=Datos!$B$88,25,0)))))))/100)+((IF(U309=Datos!$B$83,0,IF(U309=Datos!$B$84,5,IF(U309=Datos!$B$85,10,IF(U309=Datos!$B$86,15,IF(U309=Datos!$B$87,20,IF(U309=Datos!$B$88,25,0)))))))/100)+((IF(V309=Datos!$B$83,0,IF(V309=Datos!$B$84,5,IF(V309=Datos!$B$85,10,IF(V309=Datos!$B$86,15,IF(V309=Datos!$B$87,20,IF(V309=Datos!$B$88,25,0)))))))/100)</f>
        <v>0</v>
      </c>
      <c r="X309" s="221"/>
      <c r="Y309" s="212"/>
      <c r="Z309" s="224"/>
      <c r="AA309" s="212"/>
      <c r="AB309" s="215"/>
      <c r="AC309" s="104"/>
    </row>
    <row r="310" spans="2:29" s="66" customFormat="1" ht="30" customHeight="1" thickBot="1" x14ac:dyDescent="0.3">
      <c r="B310" s="166"/>
      <c r="C310" s="167"/>
      <c r="D310" s="213"/>
      <c r="E310" s="228"/>
      <c r="F310" s="167"/>
      <c r="G310" s="231"/>
      <c r="H310" s="101"/>
      <c r="I310" s="102"/>
      <c r="J310" s="219"/>
      <c r="K310" s="219"/>
      <c r="L310" s="216"/>
      <c r="M310" s="102"/>
      <c r="N310" s="101"/>
      <c r="O310" s="101"/>
      <c r="P310" s="101"/>
      <c r="Q310" s="101"/>
      <c r="R310" s="102"/>
      <c r="S310" s="101"/>
      <c r="T310" s="101"/>
      <c r="U310" s="101"/>
      <c r="V310" s="101"/>
      <c r="W310" s="97">
        <f>((IF(S310=Datos!$B$83,0,IF(S310=Datos!$B$84,5,IF(S310=Datos!$B$85,10,IF(S310=Datos!$B$86,15,IF(S310=Datos!$B$87,20,IF(S310=Datos!$B$88,25,0)))))))/100)+((IF(T310=Datos!$B$83,0,IF(T310=Datos!$B$84,5,IF(T310=Datos!$B$85,10,IF(T310=Datos!$B$86,15,IF(T310=Datos!$B$87,20,IF(T310=Datos!$B$88,25,0)))))))/100)+((IF(U310=Datos!$B$83,0,IF(U310=Datos!$B$84,5,IF(U310=Datos!$B$85,10,IF(U310=Datos!$B$86,15,IF(U310=Datos!$B$87,20,IF(U310=Datos!$B$88,25,0)))))))/100)+((IF(V310=Datos!$B$83,0,IF(V310=Datos!$B$84,5,IF(V310=Datos!$B$85,10,IF(V310=Datos!$B$86,15,IF(V310=Datos!$B$87,20,IF(V310=Datos!$B$88,25,0)))))))/100)</f>
        <v>0</v>
      </c>
      <c r="X310" s="222"/>
      <c r="Y310" s="213"/>
      <c r="Z310" s="225"/>
      <c r="AA310" s="213"/>
      <c r="AB310" s="216"/>
      <c r="AC310" s="105"/>
    </row>
    <row r="311" spans="2:29" s="66" customFormat="1" ht="30" customHeight="1" x14ac:dyDescent="0.25">
      <c r="B311" s="162"/>
      <c r="C311" s="163"/>
      <c r="D311" s="211" t="str">
        <f>IF(B311="","-",VLOOKUP(B311,Datos!$B$3:$C$25,2,FALSE))</f>
        <v>-</v>
      </c>
      <c r="E311" s="226"/>
      <c r="F311" s="163"/>
      <c r="G311" s="229"/>
      <c r="H311" s="81"/>
      <c r="I311" s="79"/>
      <c r="J311" s="217"/>
      <c r="K311" s="217"/>
      <c r="L311" s="214" t="str">
        <f>IF(AND(J311=Datos!$B$186,K311=Datos!$B$193),Datos!$D$186,IF(AND(J311=Datos!$B$186,K311=Datos!$B$194),Datos!$E$186,IF(AND(J311=Datos!$B$186,K311=Datos!$B$195),Datos!$F$186,IF(AND(J311=Datos!$B$186,K311=Datos!$B$196),Datos!$G$186,IF(AND(J311=Datos!$B$186,K311=Datos!$B$197),Datos!$H$186,IF(AND(J311=Datos!$B$187,K311=Datos!$B$193),Datos!$D$187,IF(AND(J311=Datos!$B$187,K311=Datos!$B$194),Datos!$E$187,IF(AND(J311=Datos!$B$187,K311=Datos!$B$195),Datos!$F$187,IF(AND(J311=Datos!$B$187,K311=Datos!$B$196),Datos!$G$187,IF(AND(J311=Datos!$B$187,K311=Datos!$B$197),Datos!$H$187,IF(AND(J311=Datos!$B$188,K311=Datos!$B$193),Datos!$D$188,IF(AND(J311=Datos!$B$188,K311=Datos!$B$194),Datos!$E$188,IF(AND(J311=Datos!$B$188,K311=Datos!$B$195),Datos!$F$188,IF(AND(J311=Datos!$B$188,K311=Datos!$B$196),Datos!$G$188,IF(AND(J311=Datos!$B$188,K311=Datos!$B$197),Datos!$H$188,IF(AND(J311=Datos!$B$189,K311=Datos!$B$193),Datos!$D$189,IF(AND(J311=Datos!$B$189,K311=Datos!$B$194),Datos!$E$189,IF(AND(J311=Datos!$B$189,K311=Datos!$B$195),Datos!$F$189,IF(AND(J311=Datos!$B$189,K311=Datos!$B$196),Datos!$G$189,IF(AND(J311=Datos!$B$189,K311=Datos!$B$197),Datos!$H$189,IF(AND(J311=Datos!$B$190,K311=Datos!$B$193),Datos!$D$190,IF(AND(J311=Datos!$B$190,K311=Datos!$B$194),Datos!$E$190,IF(AND(J311=Datos!$B$190,K311=Datos!$B$195),Datos!$F$190,IF(AND(J311=Datos!$B$190,K311=Datos!$B$196),Datos!$G$190,IF(AND(J311=Datos!$B$190,K311=Datos!$B$197),Datos!$H$190,"-")))))))))))))))))))))))))</f>
        <v>-</v>
      </c>
      <c r="M311" s="79"/>
      <c r="N311" s="81"/>
      <c r="O311" s="81"/>
      <c r="P311" s="81"/>
      <c r="Q311" s="81"/>
      <c r="R311" s="79"/>
      <c r="S311" s="81"/>
      <c r="T311" s="81"/>
      <c r="U311" s="81"/>
      <c r="V311" s="81"/>
      <c r="W311" s="80">
        <f>((IF(S311=Datos!$B$83,0,IF(S311=Datos!$B$84,5,IF(S311=Datos!$B$85,10,IF(S311=Datos!$B$86,15,IF(S311=Datos!$B$87,20,IF(S311=Datos!$B$88,25,0)))))))/100)+((IF(T311=Datos!$B$83,0,IF(T311=Datos!$B$84,5,IF(T311=Datos!$B$85,10,IF(T311=Datos!$B$86,15,IF(T311=Datos!$B$87,20,IF(T311=Datos!$B$88,25,0)))))))/100)+((IF(U311=Datos!$B$83,0,IF(U311=Datos!$B$84,5,IF(U311=Datos!$B$85,10,IF(U311=Datos!$B$86,15,IF(U311=Datos!$B$87,20,IF(U311=Datos!$B$88,25,0)))))))/100)+((IF(V311=Datos!$B$83,0,IF(V311=Datos!$B$84,5,IF(V311=Datos!$B$85,10,IF(V311=Datos!$B$86,15,IF(V311=Datos!$B$87,20,IF(V311=Datos!$B$88,25,0)))))))/100)</f>
        <v>0</v>
      </c>
      <c r="X311" s="220">
        <f>IF(ISERROR((IF(R311=Datos!$B$80,W311,0)+IF(R312=Datos!$B$80,W312,0)+IF(R313=Datos!$B$80,W313,0)+IF(R314=Datos!$B$80,W314,0)+IF(R315=Datos!$B$80,W315,0)+IF(R316=Datos!$B$80,W316,0))/(IF(R311=Datos!$B$80,1,0)+IF(R312=Datos!$B$80,1,0)+IF(R313=Datos!$B$80,1,0)+IF(R314=Datos!$B$80,1,0)+IF(R315=Datos!$B$80,1,0)+IF(R316=Datos!$B$80,1,0))),0,(IF(R311=Datos!$B$80,W311,0)+IF(R312=Datos!$B$80,W312,0)+IF(R313=Datos!$B$80,W313,0)+IF(R314=Datos!$B$80,W314,0)+IF(R315=Datos!$B$80,W315,0)+IF(R316=Datos!$B$80,W316,0))/(IF(R311=Datos!$B$80,1,0)+IF(R312=Datos!$B$80,1,0)+IF(R313=Datos!$B$80,1,0)+IF(R314=Datos!$B$80,1,0)+IF(R315=Datos!$B$80,1,0)+IF(R316=Datos!$B$80,1,0)))</f>
        <v>0</v>
      </c>
      <c r="Y311" s="211" t="str">
        <f>IF(J311="","-",(IF(X311&gt;0,(IF(J311=Datos!$B$65,Datos!$B$65,IF(AND(J311=Datos!$B$66,X311&gt;0.49),Datos!$B$65,IF(AND(J311=Datos!$B$67,X311&gt;0.74),Datos!$B$65,IF(AND(J311=Datos!$B$67,X311&lt;0.75,X311&gt;0.49),Datos!$B$66,IF(AND(J311=Datos!$B$68,X311&gt;0.74),Datos!$B$66,IF(AND(J311=Datos!$B$68,X311&lt;0.75,X311&gt;0.49),Datos!$B$67,IF(AND(J311=Datos!$B$69,X311&gt;0.74),Datos!$B$67,IF(AND(J311=Datos!$B$69,X311&lt;0.75,X311&gt;0.49),Datos!$B$68,J311))))))))),J311)))</f>
        <v>-</v>
      </c>
      <c r="Z311" s="223">
        <f>IF(ISERROR((IF(R311=Datos!$B$79,W311,0)+IF(R312=Datos!$B$79,W312,0)+IF(R313=Datos!$B$79,W313,0)+IF(R314=Datos!$B$79,W314,0)+IF(R315=Datos!$B$79,W315,0)+IF(R316=Datos!$B$79,W316,0))/(IF(R311=Datos!$B$79,1,0)+IF(R312=Datos!$B$79,1,0)+IF(R313=Datos!$B$79,1,0)+IF(R314=Datos!$B$79,1,0)+IF(R315=Datos!$B$79,1,0)+IF(R316=Datos!$B$79,1,0))),0,(IF(R311=Datos!$B$79,W311,0)+IF(R312=Datos!$B$79,W312,0)+IF(R313=Datos!$B$79,W313,0)+IF(R314=Datos!$B$79,W314,0)+IF(R315=Datos!$B$79,W315,0)+IF(R316=Datos!$B$79,W316,0))/(IF(R311=Datos!$B$79,1,0)+IF(R312=Datos!$B$79,1,0)+IF(R313=Datos!$B$79,1,0)+IF(R314=Datos!$B$79,1,0)+IF(R315=Datos!$B$79,1,0)+IF(R316=Datos!$B$79,1,0)))</f>
        <v>0</v>
      </c>
      <c r="AA311" s="211" t="str">
        <f>IF(K311="","-",(IF(Z311&gt;0,(IF(K311=Datos!$B$72,Datos!$B$72,IF(AND(K311=Datos!$B$73,Z311&gt;0.49),Datos!$B$72,IF(AND(K311=Datos!$B$74,Z311&gt;0.74),Datos!$B$72,IF(AND(K311=Datos!$B$74,Z311&lt;0.75,Z311&gt;0.49),Datos!$B$73,IF(AND(K311=Datos!$B$75,Z311&gt;0.74),Datos!$B$73,IF(AND(K311=Datos!$B$75,Z311&lt;0.75,Z311&gt;0.49),Datos!$B$74,IF(AND(K311=Datos!$B$76,Z311&gt;0.74),Datos!$B$74,IF(AND(K311=Datos!$B$76,Z311&lt;0.75,Z311&gt;0.49),Datos!$B$75,K311))))))))),K311)))</f>
        <v>-</v>
      </c>
      <c r="AB311" s="214" t="str">
        <f>IF(AND(Y311=Datos!$B$186,AA311=Datos!$B$193),Datos!$D$186,IF(AND(Y311=Datos!$B$186,AA311=Datos!$B$194),Datos!$E$186,IF(AND(Y311=Datos!$B$186,AA311=Datos!$B$195),Datos!$F$186,IF(AND(Y311=Datos!$B$186,AA311=Datos!$B$196),Datos!$G$186,IF(AND(Y311=Datos!$B$186,AA311=Datos!$B$197),Datos!$H$186,IF(AND(Y311=Datos!$B$187,AA311=Datos!$B$193),Datos!$D$187,IF(AND(Y311=Datos!$B$187,AA311=Datos!$B$194),Datos!$E$187,IF(AND(Y311=Datos!$B$187,AA311=Datos!$B$195),Datos!$F$187,IF(AND(Y311=Datos!$B$187,AA311=Datos!$B$196),Datos!$G$187,IF(AND(Y311=Datos!$B$187,AA311=Datos!$B$197),Datos!$H$187,IF(AND(Y311=Datos!$B$188,AA311=Datos!$B$193),Datos!$D$188,IF(AND(Y311=Datos!$B$188,AA311=Datos!$B$194),Datos!$E$188,IF(AND(Y311=Datos!$B$188,AA311=Datos!$B$195),Datos!$F$188,IF(AND(Y311=Datos!$B$188,AA311=Datos!$B$196),Datos!$G$188,IF(AND(Y311=Datos!$B$188,AA311=Datos!$B$197),Datos!$H$188,IF(AND(Y311=Datos!$B$189,AA311=Datos!$B$193),Datos!$D$189,IF(AND(Y311=Datos!$B$189,AA311=Datos!$B$194),Datos!$E$189,IF(AND(Y311=Datos!$B$189,AA311=Datos!$B$195),Datos!$F$189,IF(AND(Y311=Datos!$B$189,AA311=Datos!$B$196),Datos!$G$189,IF(AND(Y311=Datos!$B$189,AA311=Datos!$B$197),Datos!$H$189,IF(AND(Y311=Datos!$B$190,AA311=Datos!$B$193),Datos!$D$190,IF(AND(Y311=Datos!$B$190,AA311=Datos!$B$194),Datos!$E$190,IF(AND(Y311=Datos!$B$190,AA311=Datos!$B$195),Datos!$F$190,IF(AND(Y311=Datos!$B$190,AA311=Datos!$B$196),Datos!$G$190,IF(AND(Y311=Datos!$B$190,AA311=Datos!$B$197),Datos!$H$190,"-")))))))))))))))))))))))))</f>
        <v>-</v>
      </c>
      <c r="AC311" s="103"/>
    </row>
    <row r="312" spans="2:29" s="66" customFormat="1" ht="30" customHeight="1" x14ac:dyDescent="0.25">
      <c r="B312" s="164"/>
      <c r="C312" s="165"/>
      <c r="D312" s="212"/>
      <c r="E312" s="227"/>
      <c r="F312" s="165"/>
      <c r="G312" s="230"/>
      <c r="H312" s="99"/>
      <c r="I312" s="100"/>
      <c r="J312" s="218"/>
      <c r="K312" s="218"/>
      <c r="L312" s="215"/>
      <c r="M312" s="100"/>
      <c r="N312" s="99"/>
      <c r="O312" s="99"/>
      <c r="P312" s="99"/>
      <c r="Q312" s="99"/>
      <c r="R312" s="100"/>
      <c r="S312" s="99"/>
      <c r="T312" s="99"/>
      <c r="U312" s="99"/>
      <c r="V312" s="99"/>
      <c r="W312" s="96">
        <f>((IF(S312=Datos!$B$83,0,IF(S312=Datos!$B$84,5,IF(S312=Datos!$B$85,10,IF(S312=Datos!$B$86,15,IF(S312=Datos!$B$87,20,IF(S312=Datos!$B$88,25,0)))))))/100)+((IF(T312=Datos!$B$83,0,IF(T312=Datos!$B$84,5,IF(T312=Datos!$B$85,10,IF(T312=Datos!$B$86,15,IF(T312=Datos!$B$87,20,IF(T312=Datos!$B$88,25,0)))))))/100)+((IF(U312=Datos!$B$83,0,IF(U312=Datos!$B$84,5,IF(U312=Datos!$B$85,10,IF(U312=Datos!$B$86,15,IF(U312=Datos!$B$87,20,IF(U312=Datos!$B$88,25,0)))))))/100)+((IF(V312=Datos!$B$83,0,IF(V312=Datos!$B$84,5,IF(V312=Datos!$B$85,10,IF(V312=Datos!$B$86,15,IF(V312=Datos!$B$87,20,IF(V312=Datos!$B$88,25,0)))))))/100)</f>
        <v>0</v>
      </c>
      <c r="X312" s="221"/>
      <c r="Y312" s="212"/>
      <c r="Z312" s="224"/>
      <c r="AA312" s="212"/>
      <c r="AB312" s="215"/>
      <c r="AC312" s="104"/>
    </row>
    <row r="313" spans="2:29" s="66" customFormat="1" ht="30" customHeight="1" x14ac:dyDescent="0.25">
      <c r="B313" s="164"/>
      <c r="C313" s="165"/>
      <c r="D313" s="212"/>
      <c r="E313" s="227"/>
      <c r="F313" s="165"/>
      <c r="G313" s="230"/>
      <c r="H313" s="99"/>
      <c r="I313" s="100"/>
      <c r="J313" s="218"/>
      <c r="K313" s="218"/>
      <c r="L313" s="215"/>
      <c r="M313" s="100"/>
      <c r="N313" s="99"/>
      <c r="O313" s="99"/>
      <c r="P313" s="99"/>
      <c r="Q313" s="99"/>
      <c r="R313" s="100"/>
      <c r="S313" s="99"/>
      <c r="T313" s="99"/>
      <c r="U313" s="99"/>
      <c r="V313" s="99"/>
      <c r="W313" s="96">
        <f>((IF(S313=Datos!$B$83,0,IF(S313=Datos!$B$84,5,IF(S313=Datos!$B$85,10,IF(S313=Datos!$B$86,15,IF(S313=Datos!$B$87,20,IF(S313=Datos!$B$88,25,0)))))))/100)+((IF(T313=Datos!$B$83,0,IF(T313=Datos!$B$84,5,IF(T313=Datos!$B$85,10,IF(T313=Datos!$B$86,15,IF(T313=Datos!$B$87,20,IF(T313=Datos!$B$88,25,0)))))))/100)+((IF(U313=Datos!$B$83,0,IF(U313=Datos!$B$84,5,IF(U313=Datos!$B$85,10,IF(U313=Datos!$B$86,15,IF(U313=Datos!$B$87,20,IF(U313=Datos!$B$88,25,0)))))))/100)+((IF(V313=Datos!$B$83,0,IF(V313=Datos!$B$84,5,IF(V313=Datos!$B$85,10,IF(V313=Datos!$B$86,15,IF(V313=Datos!$B$87,20,IF(V313=Datos!$B$88,25,0)))))))/100)</f>
        <v>0</v>
      </c>
      <c r="X313" s="221"/>
      <c r="Y313" s="212"/>
      <c r="Z313" s="224"/>
      <c r="AA313" s="212"/>
      <c r="AB313" s="215"/>
      <c r="AC313" s="104"/>
    </row>
    <row r="314" spans="2:29" s="66" customFormat="1" ht="30" customHeight="1" x14ac:dyDescent="0.25">
      <c r="B314" s="164"/>
      <c r="C314" s="165"/>
      <c r="D314" s="212"/>
      <c r="E314" s="227"/>
      <c r="F314" s="165"/>
      <c r="G314" s="230"/>
      <c r="H314" s="99"/>
      <c r="I314" s="100"/>
      <c r="J314" s="218"/>
      <c r="K314" s="218"/>
      <c r="L314" s="215"/>
      <c r="M314" s="100"/>
      <c r="N314" s="99"/>
      <c r="O314" s="99"/>
      <c r="P314" s="99"/>
      <c r="Q314" s="99"/>
      <c r="R314" s="100"/>
      <c r="S314" s="99"/>
      <c r="T314" s="99"/>
      <c r="U314" s="99"/>
      <c r="V314" s="99"/>
      <c r="W314" s="96">
        <f>((IF(S314=Datos!$B$83,0,IF(S314=Datos!$B$84,5,IF(S314=Datos!$B$85,10,IF(S314=Datos!$B$86,15,IF(S314=Datos!$B$87,20,IF(S314=Datos!$B$88,25,0)))))))/100)+((IF(T314=Datos!$B$83,0,IF(T314=Datos!$B$84,5,IF(T314=Datos!$B$85,10,IF(T314=Datos!$B$86,15,IF(T314=Datos!$B$87,20,IF(T314=Datos!$B$88,25,0)))))))/100)+((IF(U314=Datos!$B$83,0,IF(U314=Datos!$B$84,5,IF(U314=Datos!$B$85,10,IF(U314=Datos!$B$86,15,IF(U314=Datos!$B$87,20,IF(U314=Datos!$B$88,25,0)))))))/100)+((IF(V314=Datos!$B$83,0,IF(V314=Datos!$B$84,5,IF(V314=Datos!$B$85,10,IF(V314=Datos!$B$86,15,IF(V314=Datos!$B$87,20,IF(V314=Datos!$B$88,25,0)))))))/100)</f>
        <v>0</v>
      </c>
      <c r="X314" s="221"/>
      <c r="Y314" s="212"/>
      <c r="Z314" s="224"/>
      <c r="AA314" s="212"/>
      <c r="AB314" s="215"/>
      <c r="AC314" s="104"/>
    </row>
    <row r="315" spans="2:29" s="66" customFormat="1" ht="30" customHeight="1" x14ac:dyDescent="0.25">
      <c r="B315" s="164"/>
      <c r="C315" s="165"/>
      <c r="D315" s="212"/>
      <c r="E315" s="227"/>
      <c r="F315" s="165"/>
      <c r="G315" s="230"/>
      <c r="H315" s="99"/>
      <c r="I315" s="100"/>
      <c r="J315" s="218"/>
      <c r="K315" s="218"/>
      <c r="L315" s="215"/>
      <c r="M315" s="100"/>
      <c r="N315" s="99"/>
      <c r="O315" s="99"/>
      <c r="P315" s="99"/>
      <c r="Q315" s="99"/>
      <c r="R315" s="100"/>
      <c r="S315" s="99"/>
      <c r="T315" s="99"/>
      <c r="U315" s="99"/>
      <c r="V315" s="99"/>
      <c r="W315" s="96">
        <f>((IF(S315=Datos!$B$83,0,IF(S315=Datos!$B$84,5,IF(S315=Datos!$B$85,10,IF(S315=Datos!$B$86,15,IF(S315=Datos!$B$87,20,IF(S315=Datos!$B$88,25,0)))))))/100)+((IF(T315=Datos!$B$83,0,IF(T315=Datos!$B$84,5,IF(T315=Datos!$B$85,10,IF(T315=Datos!$B$86,15,IF(T315=Datos!$B$87,20,IF(T315=Datos!$B$88,25,0)))))))/100)+((IF(U315=Datos!$B$83,0,IF(U315=Datos!$B$84,5,IF(U315=Datos!$B$85,10,IF(U315=Datos!$B$86,15,IF(U315=Datos!$B$87,20,IF(U315=Datos!$B$88,25,0)))))))/100)+((IF(V315=Datos!$B$83,0,IF(V315=Datos!$B$84,5,IF(V315=Datos!$B$85,10,IF(V315=Datos!$B$86,15,IF(V315=Datos!$B$87,20,IF(V315=Datos!$B$88,25,0)))))))/100)</f>
        <v>0</v>
      </c>
      <c r="X315" s="221"/>
      <c r="Y315" s="212"/>
      <c r="Z315" s="224"/>
      <c r="AA315" s="212"/>
      <c r="AB315" s="215"/>
      <c r="AC315" s="104"/>
    </row>
    <row r="316" spans="2:29" s="66" customFormat="1" ht="30" customHeight="1" thickBot="1" x14ac:dyDescent="0.3">
      <c r="B316" s="166"/>
      <c r="C316" s="167"/>
      <c r="D316" s="213"/>
      <c r="E316" s="228"/>
      <c r="F316" s="167"/>
      <c r="G316" s="231"/>
      <c r="H316" s="101"/>
      <c r="I316" s="102"/>
      <c r="J316" s="219"/>
      <c r="K316" s="219"/>
      <c r="L316" s="216"/>
      <c r="M316" s="102"/>
      <c r="N316" s="101"/>
      <c r="O316" s="101"/>
      <c r="P316" s="101"/>
      <c r="Q316" s="101"/>
      <c r="R316" s="102"/>
      <c r="S316" s="101"/>
      <c r="T316" s="101"/>
      <c r="U316" s="101"/>
      <c r="V316" s="101"/>
      <c r="W316" s="97">
        <f>((IF(S316=Datos!$B$83,0,IF(S316=Datos!$B$84,5,IF(S316=Datos!$B$85,10,IF(S316=Datos!$B$86,15,IF(S316=Datos!$B$87,20,IF(S316=Datos!$B$88,25,0)))))))/100)+((IF(T316=Datos!$B$83,0,IF(T316=Datos!$B$84,5,IF(T316=Datos!$B$85,10,IF(T316=Datos!$B$86,15,IF(T316=Datos!$B$87,20,IF(T316=Datos!$B$88,25,0)))))))/100)+((IF(U316=Datos!$B$83,0,IF(U316=Datos!$B$84,5,IF(U316=Datos!$B$85,10,IF(U316=Datos!$B$86,15,IF(U316=Datos!$B$87,20,IF(U316=Datos!$B$88,25,0)))))))/100)+((IF(V316=Datos!$B$83,0,IF(V316=Datos!$B$84,5,IF(V316=Datos!$B$85,10,IF(V316=Datos!$B$86,15,IF(V316=Datos!$B$87,20,IF(V316=Datos!$B$88,25,0)))))))/100)</f>
        <v>0</v>
      </c>
      <c r="X316" s="222"/>
      <c r="Y316" s="213"/>
      <c r="Z316" s="225"/>
      <c r="AA316" s="213"/>
      <c r="AB316" s="216"/>
      <c r="AC316" s="105"/>
    </row>
    <row r="317" spans="2:29" s="66" customFormat="1" ht="30" customHeight="1" x14ac:dyDescent="0.25">
      <c r="B317" s="162"/>
      <c r="C317" s="163"/>
      <c r="D317" s="211" t="str">
        <f>IF(B317="","-",VLOOKUP(B317,Datos!$B$3:$C$25,2,FALSE))</f>
        <v>-</v>
      </c>
      <c r="E317" s="226"/>
      <c r="F317" s="163"/>
      <c r="G317" s="229"/>
      <c r="H317" s="81"/>
      <c r="I317" s="79"/>
      <c r="J317" s="217"/>
      <c r="K317" s="217"/>
      <c r="L317" s="214" t="str">
        <f>IF(AND(J317=Datos!$B$186,K317=Datos!$B$193),Datos!$D$186,IF(AND(J317=Datos!$B$186,K317=Datos!$B$194),Datos!$E$186,IF(AND(J317=Datos!$B$186,K317=Datos!$B$195),Datos!$F$186,IF(AND(J317=Datos!$B$186,K317=Datos!$B$196),Datos!$G$186,IF(AND(J317=Datos!$B$186,K317=Datos!$B$197),Datos!$H$186,IF(AND(J317=Datos!$B$187,K317=Datos!$B$193),Datos!$D$187,IF(AND(J317=Datos!$B$187,K317=Datos!$B$194),Datos!$E$187,IF(AND(J317=Datos!$B$187,K317=Datos!$B$195),Datos!$F$187,IF(AND(J317=Datos!$B$187,K317=Datos!$B$196),Datos!$G$187,IF(AND(J317=Datos!$B$187,K317=Datos!$B$197),Datos!$H$187,IF(AND(J317=Datos!$B$188,K317=Datos!$B$193),Datos!$D$188,IF(AND(J317=Datos!$B$188,K317=Datos!$B$194),Datos!$E$188,IF(AND(J317=Datos!$B$188,K317=Datos!$B$195),Datos!$F$188,IF(AND(J317=Datos!$B$188,K317=Datos!$B$196),Datos!$G$188,IF(AND(J317=Datos!$B$188,K317=Datos!$B$197),Datos!$H$188,IF(AND(J317=Datos!$B$189,K317=Datos!$B$193),Datos!$D$189,IF(AND(J317=Datos!$B$189,K317=Datos!$B$194),Datos!$E$189,IF(AND(J317=Datos!$B$189,K317=Datos!$B$195),Datos!$F$189,IF(AND(J317=Datos!$B$189,K317=Datos!$B$196),Datos!$G$189,IF(AND(J317=Datos!$B$189,K317=Datos!$B$197),Datos!$H$189,IF(AND(J317=Datos!$B$190,K317=Datos!$B$193),Datos!$D$190,IF(AND(J317=Datos!$B$190,K317=Datos!$B$194),Datos!$E$190,IF(AND(J317=Datos!$B$190,K317=Datos!$B$195),Datos!$F$190,IF(AND(J317=Datos!$B$190,K317=Datos!$B$196),Datos!$G$190,IF(AND(J317=Datos!$B$190,K317=Datos!$B$197),Datos!$H$190,"-")))))))))))))))))))))))))</f>
        <v>-</v>
      </c>
      <c r="M317" s="79"/>
      <c r="N317" s="81"/>
      <c r="O317" s="81"/>
      <c r="P317" s="81"/>
      <c r="Q317" s="81"/>
      <c r="R317" s="79"/>
      <c r="S317" s="81"/>
      <c r="T317" s="81"/>
      <c r="U317" s="81"/>
      <c r="V317" s="81"/>
      <c r="W317" s="80">
        <f>((IF(S317=Datos!$B$83,0,IF(S317=Datos!$B$84,5,IF(S317=Datos!$B$85,10,IF(S317=Datos!$B$86,15,IF(S317=Datos!$B$87,20,IF(S317=Datos!$B$88,25,0)))))))/100)+((IF(T317=Datos!$B$83,0,IF(T317=Datos!$B$84,5,IF(T317=Datos!$B$85,10,IF(T317=Datos!$B$86,15,IF(T317=Datos!$B$87,20,IF(T317=Datos!$B$88,25,0)))))))/100)+((IF(U317=Datos!$B$83,0,IF(U317=Datos!$B$84,5,IF(U317=Datos!$B$85,10,IF(U317=Datos!$B$86,15,IF(U317=Datos!$B$87,20,IF(U317=Datos!$B$88,25,0)))))))/100)+((IF(V317=Datos!$B$83,0,IF(V317=Datos!$B$84,5,IF(V317=Datos!$B$85,10,IF(V317=Datos!$B$86,15,IF(V317=Datos!$B$87,20,IF(V317=Datos!$B$88,25,0)))))))/100)</f>
        <v>0</v>
      </c>
      <c r="X317" s="220">
        <f>IF(ISERROR((IF(R317=Datos!$B$80,W317,0)+IF(R318=Datos!$B$80,W318,0)+IF(R319=Datos!$B$80,W319,0)+IF(R320=Datos!$B$80,W320,0)+IF(R321=Datos!$B$80,W321,0)+IF(R322=Datos!$B$80,W322,0))/(IF(R317=Datos!$B$80,1,0)+IF(R318=Datos!$B$80,1,0)+IF(R319=Datos!$B$80,1,0)+IF(R320=Datos!$B$80,1,0)+IF(R321=Datos!$B$80,1,0)+IF(R322=Datos!$B$80,1,0))),0,(IF(R317=Datos!$B$80,W317,0)+IF(R318=Datos!$B$80,W318,0)+IF(R319=Datos!$B$80,W319,0)+IF(R320=Datos!$B$80,W320,0)+IF(R321=Datos!$B$80,W321,0)+IF(R322=Datos!$B$80,W322,0))/(IF(R317=Datos!$B$80,1,0)+IF(R318=Datos!$B$80,1,0)+IF(R319=Datos!$B$80,1,0)+IF(R320=Datos!$B$80,1,0)+IF(R321=Datos!$B$80,1,0)+IF(R322=Datos!$B$80,1,0)))</f>
        <v>0</v>
      </c>
      <c r="Y317" s="211" t="str">
        <f>IF(J317="","-",(IF(X317&gt;0,(IF(J317=Datos!$B$65,Datos!$B$65,IF(AND(J317=Datos!$B$66,X317&gt;0.49),Datos!$B$65,IF(AND(J317=Datos!$B$67,X317&gt;0.74),Datos!$B$65,IF(AND(J317=Datos!$B$67,X317&lt;0.75,X317&gt;0.49),Datos!$B$66,IF(AND(J317=Datos!$B$68,X317&gt;0.74),Datos!$B$66,IF(AND(J317=Datos!$B$68,X317&lt;0.75,X317&gt;0.49),Datos!$B$67,IF(AND(J317=Datos!$B$69,X317&gt;0.74),Datos!$B$67,IF(AND(J317=Datos!$B$69,X317&lt;0.75,X317&gt;0.49),Datos!$B$68,J317))))))))),J317)))</f>
        <v>-</v>
      </c>
      <c r="Z317" s="223">
        <f>IF(ISERROR((IF(R317=Datos!$B$79,W317,0)+IF(R318=Datos!$B$79,W318,0)+IF(R319=Datos!$B$79,W319,0)+IF(R320=Datos!$B$79,W320,0)+IF(R321=Datos!$B$79,W321,0)+IF(R322=Datos!$B$79,W322,0))/(IF(R317=Datos!$B$79,1,0)+IF(R318=Datos!$B$79,1,0)+IF(R319=Datos!$B$79,1,0)+IF(R320=Datos!$B$79,1,0)+IF(R321=Datos!$B$79,1,0)+IF(R322=Datos!$B$79,1,0))),0,(IF(R317=Datos!$B$79,W317,0)+IF(R318=Datos!$B$79,W318,0)+IF(R319=Datos!$B$79,W319,0)+IF(R320=Datos!$B$79,W320,0)+IF(R321=Datos!$B$79,W321,0)+IF(R322=Datos!$B$79,W322,0))/(IF(R317=Datos!$B$79,1,0)+IF(R318=Datos!$B$79,1,0)+IF(R319=Datos!$B$79,1,0)+IF(R320=Datos!$B$79,1,0)+IF(R321=Datos!$B$79,1,0)+IF(R322=Datos!$B$79,1,0)))</f>
        <v>0</v>
      </c>
      <c r="AA317" s="211" t="str">
        <f>IF(K317="","-",(IF(Z317&gt;0,(IF(K317=Datos!$B$72,Datos!$B$72,IF(AND(K317=Datos!$B$73,Z317&gt;0.49),Datos!$B$72,IF(AND(K317=Datos!$B$74,Z317&gt;0.74),Datos!$B$72,IF(AND(K317=Datos!$B$74,Z317&lt;0.75,Z317&gt;0.49),Datos!$B$73,IF(AND(K317=Datos!$B$75,Z317&gt;0.74),Datos!$B$73,IF(AND(K317=Datos!$B$75,Z317&lt;0.75,Z317&gt;0.49),Datos!$B$74,IF(AND(K317=Datos!$B$76,Z317&gt;0.74),Datos!$B$74,IF(AND(K317=Datos!$B$76,Z317&lt;0.75,Z317&gt;0.49),Datos!$B$75,K317))))))))),K317)))</f>
        <v>-</v>
      </c>
      <c r="AB317" s="214" t="str">
        <f>IF(AND(Y317=Datos!$B$186,AA317=Datos!$B$193),Datos!$D$186,IF(AND(Y317=Datos!$B$186,AA317=Datos!$B$194),Datos!$E$186,IF(AND(Y317=Datos!$B$186,AA317=Datos!$B$195),Datos!$F$186,IF(AND(Y317=Datos!$B$186,AA317=Datos!$B$196),Datos!$G$186,IF(AND(Y317=Datos!$B$186,AA317=Datos!$B$197),Datos!$H$186,IF(AND(Y317=Datos!$B$187,AA317=Datos!$B$193),Datos!$D$187,IF(AND(Y317=Datos!$B$187,AA317=Datos!$B$194),Datos!$E$187,IF(AND(Y317=Datos!$B$187,AA317=Datos!$B$195),Datos!$F$187,IF(AND(Y317=Datos!$B$187,AA317=Datos!$B$196),Datos!$G$187,IF(AND(Y317=Datos!$B$187,AA317=Datos!$B$197),Datos!$H$187,IF(AND(Y317=Datos!$B$188,AA317=Datos!$B$193),Datos!$D$188,IF(AND(Y317=Datos!$B$188,AA317=Datos!$B$194),Datos!$E$188,IF(AND(Y317=Datos!$B$188,AA317=Datos!$B$195),Datos!$F$188,IF(AND(Y317=Datos!$B$188,AA317=Datos!$B$196),Datos!$G$188,IF(AND(Y317=Datos!$B$188,AA317=Datos!$B$197),Datos!$H$188,IF(AND(Y317=Datos!$B$189,AA317=Datos!$B$193),Datos!$D$189,IF(AND(Y317=Datos!$B$189,AA317=Datos!$B$194),Datos!$E$189,IF(AND(Y317=Datos!$B$189,AA317=Datos!$B$195),Datos!$F$189,IF(AND(Y317=Datos!$B$189,AA317=Datos!$B$196),Datos!$G$189,IF(AND(Y317=Datos!$B$189,AA317=Datos!$B$197),Datos!$H$189,IF(AND(Y317=Datos!$B$190,AA317=Datos!$B$193),Datos!$D$190,IF(AND(Y317=Datos!$B$190,AA317=Datos!$B$194),Datos!$E$190,IF(AND(Y317=Datos!$B$190,AA317=Datos!$B$195),Datos!$F$190,IF(AND(Y317=Datos!$B$190,AA317=Datos!$B$196),Datos!$G$190,IF(AND(Y317=Datos!$B$190,AA317=Datos!$B$197),Datos!$H$190,"-")))))))))))))))))))))))))</f>
        <v>-</v>
      </c>
      <c r="AC317" s="103"/>
    </row>
    <row r="318" spans="2:29" s="66" customFormat="1" ht="30" customHeight="1" x14ac:dyDescent="0.25">
      <c r="B318" s="164"/>
      <c r="C318" s="165"/>
      <c r="D318" s="212"/>
      <c r="E318" s="227"/>
      <c r="F318" s="165"/>
      <c r="G318" s="230"/>
      <c r="H318" s="99"/>
      <c r="I318" s="100"/>
      <c r="J318" s="218"/>
      <c r="K318" s="218"/>
      <c r="L318" s="215"/>
      <c r="M318" s="100"/>
      <c r="N318" s="99"/>
      <c r="O318" s="99"/>
      <c r="P318" s="99"/>
      <c r="Q318" s="99"/>
      <c r="R318" s="100"/>
      <c r="S318" s="99"/>
      <c r="T318" s="99"/>
      <c r="U318" s="99"/>
      <c r="V318" s="99"/>
      <c r="W318" s="96">
        <f>((IF(S318=Datos!$B$83,0,IF(S318=Datos!$B$84,5,IF(S318=Datos!$B$85,10,IF(S318=Datos!$B$86,15,IF(S318=Datos!$B$87,20,IF(S318=Datos!$B$88,25,0)))))))/100)+((IF(T318=Datos!$B$83,0,IF(T318=Datos!$B$84,5,IF(T318=Datos!$B$85,10,IF(T318=Datos!$B$86,15,IF(T318=Datos!$B$87,20,IF(T318=Datos!$B$88,25,0)))))))/100)+((IF(U318=Datos!$B$83,0,IF(U318=Datos!$B$84,5,IF(U318=Datos!$B$85,10,IF(U318=Datos!$B$86,15,IF(U318=Datos!$B$87,20,IF(U318=Datos!$B$88,25,0)))))))/100)+((IF(V318=Datos!$B$83,0,IF(V318=Datos!$B$84,5,IF(V318=Datos!$B$85,10,IF(V318=Datos!$B$86,15,IF(V318=Datos!$B$87,20,IF(V318=Datos!$B$88,25,0)))))))/100)</f>
        <v>0</v>
      </c>
      <c r="X318" s="221"/>
      <c r="Y318" s="212"/>
      <c r="Z318" s="224"/>
      <c r="AA318" s="212"/>
      <c r="AB318" s="215"/>
      <c r="AC318" s="104"/>
    </row>
    <row r="319" spans="2:29" s="66" customFormat="1" ht="30" customHeight="1" x14ac:dyDescent="0.25">
      <c r="B319" s="164"/>
      <c r="C319" s="165"/>
      <c r="D319" s="212"/>
      <c r="E319" s="227"/>
      <c r="F319" s="165"/>
      <c r="G319" s="230"/>
      <c r="H319" s="99"/>
      <c r="I319" s="100"/>
      <c r="J319" s="218"/>
      <c r="K319" s="218"/>
      <c r="L319" s="215"/>
      <c r="M319" s="100"/>
      <c r="N319" s="99"/>
      <c r="O319" s="99"/>
      <c r="P319" s="99"/>
      <c r="Q319" s="99"/>
      <c r="R319" s="100"/>
      <c r="S319" s="99"/>
      <c r="T319" s="99"/>
      <c r="U319" s="99"/>
      <c r="V319" s="99"/>
      <c r="W319" s="96">
        <f>((IF(S319=Datos!$B$83,0,IF(S319=Datos!$B$84,5,IF(S319=Datos!$B$85,10,IF(S319=Datos!$B$86,15,IF(S319=Datos!$B$87,20,IF(S319=Datos!$B$88,25,0)))))))/100)+((IF(T319=Datos!$B$83,0,IF(T319=Datos!$B$84,5,IF(T319=Datos!$B$85,10,IF(T319=Datos!$B$86,15,IF(T319=Datos!$B$87,20,IF(T319=Datos!$B$88,25,0)))))))/100)+((IF(U319=Datos!$B$83,0,IF(U319=Datos!$B$84,5,IF(U319=Datos!$B$85,10,IF(U319=Datos!$B$86,15,IF(U319=Datos!$B$87,20,IF(U319=Datos!$B$88,25,0)))))))/100)+((IF(V319=Datos!$B$83,0,IF(V319=Datos!$B$84,5,IF(V319=Datos!$B$85,10,IF(V319=Datos!$B$86,15,IF(V319=Datos!$B$87,20,IF(V319=Datos!$B$88,25,0)))))))/100)</f>
        <v>0</v>
      </c>
      <c r="X319" s="221"/>
      <c r="Y319" s="212"/>
      <c r="Z319" s="224"/>
      <c r="AA319" s="212"/>
      <c r="AB319" s="215"/>
      <c r="AC319" s="104"/>
    </row>
    <row r="320" spans="2:29" s="66" customFormat="1" ht="30" customHeight="1" x14ac:dyDescent="0.25">
      <c r="B320" s="164"/>
      <c r="C320" s="165"/>
      <c r="D320" s="212"/>
      <c r="E320" s="227"/>
      <c r="F320" s="165"/>
      <c r="G320" s="230"/>
      <c r="H320" s="99"/>
      <c r="I320" s="100"/>
      <c r="J320" s="218"/>
      <c r="K320" s="218"/>
      <c r="L320" s="215"/>
      <c r="M320" s="100"/>
      <c r="N320" s="99"/>
      <c r="O320" s="99"/>
      <c r="P320" s="99"/>
      <c r="Q320" s="99"/>
      <c r="R320" s="100"/>
      <c r="S320" s="99"/>
      <c r="T320" s="99"/>
      <c r="U320" s="99"/>
      <c r="V320" s="99"/>
      <c r="W320" s="96">
        <f>((IF(S320=Datos!$B$83,0,IF(S320=Datos!$B$84,5,IF(S320=Datos!$B$85,10,IF(S320=Datos!$B$86,15,IF(S320=Datos!$B$87,20,IF(S320=Datos!$B$88,25,0)))))))/100)+((IF(T320=Datos!$B$83,0,IF(T320=Datos!$B$84,5,IF(T320=Datos!$B$85,10,IF(T320=Datos!$B$86,15,IF(T320=Datos!$B$87,20,IF(T320=Datos!$B$88,25,0)))))))/100)+((IF(U320=Datos!$B$83,0,IF(U320=Datos!$B$84,5,IF(U320=Datos!$B$85,10,IF(U320=Datos!$B$86,15,IF(U320=Datos!$B$87,20,IF(U320=Datos!$B$88,25,0)))))))/100)+((IF(V320=Datos!$B$83,0,IF(V320=Datos!$B$84,5,IF(V320=Datos!$B$85,10,IF(V320=Datos!$B$86,15,IF(V320=Datos!$B$87,20,IF(V320=Datos!$B$88,25,0)))))))/100)</f>
        <v>0</v>
      </c>
      <c r="X320" s="221"/>
      <c r="Y320" s="212"/>
      <c r="Z320" s="224"/>
      <c r="AA320" s="212"/>
      <c r="AB320" s="215"/>
      <c r="AC320" s="104"/>
    </row>
    <row r="321" spans="2:29" s="66" customFormat="1" ht="30" customHeight="1" x14ac:dyDescent="0.25">
      <c r="B321" s="164"/>
      <c r="C321" s="165"/>
      <c r="D321" s="212"/>
      <c r="E321" s="227"/>
      <c r="F321" s="165"/>
      <c r="G321" s="230"/>
      <c r="H321" s="99"/>
      <c r="I321" s="100"/>
      <c r="J321" s="218"/>
      <c r="K321" s="218"/>
      <c r="L321" s="215"/>
      <c r="M321" s="100"/>
      <c r="N321" s="99"/>
      <c r="O321" s="99"/>
      <c r="P321" s="99"/>
      <c r="Q321" s="99"/>
      <c r="R321" s="100"/>
      <c r="S321" s="99"/>
      <c r="T321" s="99"/>
      <c r="U321" s="99"/>
      <c r="V321" s="99"/>
      <c r="W321" s="96">
        <f>((IF(S321=Datos!$B$83,0,IF(S321=Datos!$B$84,5,IF(S321=Datos!$B$85,10,IF(S321=Datos!$B$86,15,IF(S321=Datos!$B$87,20,IF(S321=Datos!$B$88,25,0)))))))/100)+((IF(T321=Datos!$B$83,0,IF(T321=Datos!$B$84,5,IF(T321=Datos!$B$85,10,IF(T321=Datos!$B$86,15,IF(T321=Datos!$B$87,20,IF(T321=Datos!$B$88,25,0)))))))/100)+((IF(U321=Datos!$B$83,0,IF(U321=Datos!$B$84,5,IF(U321=Datos!$B$85,10,IF(U321=Datos!$B$86,15,IF(U321=Datos!$B$87,20,IF(U321=Datos!$B$88,25,0)))))))/100)+((IF(V321=Datos!$B$83,0,IF(V321=Datos!$B$84,5,IF(V321=Datos!$B$85,10,IF(V321=Datos!$B$86,15,IF(V321=Datos!$B$87,20,IF(V321=Datos!$B$88,25,0)))))))/100)</f>
        <v>0</v>
      </c>
      <c r="X321" s="221"/>
      <c r="Y321" s="212"/>
      <c r="Z321" s="224"/>
      <c r="AA321" s="212"/>
      <c r="AB321" s="215"/>
      <c r="AC321" s="104"/>
    </row>
    <row r="322" spans="2:29" s="66" customFormat="1" ht="30" customHeight="1" thickBot="1" x14ac:dyDescent="0.3">
      <c r="B322" s="166"/>
      <c r="C322" s="167"/>
      <c r="D322" s="213"/>
      <c r="E322" s="228"/>
      <c r="F322" s="167"/>
      <c r="G322" s="231"/>
      <c r="H322" s="101"/>
      <c r="I322" s="102"/>
      <c r="J322" s="219"/>
      <c r="K322" s="219"/>
      <c r="L322" s="216"/>
      <c r="M322" s="102"/>
      <c r="N322" s="101"/>
      <c r="O322" s="101"/>
      <c r="P322" s="101"/>
      <c r="Q322" s="101"/>
      <c r="R322" s="102"/>
      <c r="S322" s="101"/>
      <c r="T322" s="101"/>
      <c r="U322" s="101"/>
      <c r="V322" s="101"/>
      <c r="W322" s="97">
        <f>((IF(S322=Datos!$B$83,0,IF(S322=Datos!$B$84,5,IF(S322=Datos!$B$85,10,IF(S322=Datos!$B$86,15,IF(S322=Datos!$B$87,20,IF(S322=Datos!$B$88,25,0)))))))/100)+((IF(T322=Datos!$B$83,0,IF(T322=Datos!$B$84,5,IF(T322=Datos!$B$85,10,IF(T322=Datos!$B$86,15,IF(T322=Datos!$B$87,20,IF(T322=Datos!$B$88,25,0)))))))/100)+((IF(U322=Datos!$B$83,0,IF(U322=Datos!$B$84,5,IF(U322=Datos!$B$85,10,IF(U322=Datos!$B$86,15,IF(U322=Datos!$B$87,20,IF(U322=Datos!$B$88,25,0)))))))/100)+((IF(V322=Datos!$B$83,0,IF(V322=Datos!$B$84,5,IF(V322=Datos!$B$85,10,IF(V322=Datos!$B$86,15,IF(V322=Datos!$B$87,20,IF(V322=Datos!$B$88,25,0)))))))/100)</f>
        <v>0</v>
      </c>
      <c r="X322" s="222"/>
      <c r="Y322" s="213"/>
      <c r="Z322" s="225"/>
      <c r="AA322" s="213"/>
      <c r="AB322" s="216"/>
      <c r="AC322" s="105"/>
    </row>
    <row r="323" spans="2:29" s="66" customFormat="1" ht="30" customHeight="1" x14ac:dyDescent="0.25">
      <c r="B323" s="162"/>
      <c r="C323" s="163"/>
      <c r="D323" s="211" t="str">
        <f>IF(B323="","-",VLOOKUP(B323,Datos!$B$3:$C$25,2,FALSE))</f>
        <v>-</v>
      </c>
      <c r="E323" s="226"/>
      <c r="F323" s="163"/>
      <c r="G323" s="229"/>
      <c r="H323" s="81"/>
      <c r="I323" s="79"/>
      <c r="J323" s="217"/>
      <c r="K323" s="217"/>
      <c r="L323" s="214" t="str">
        <f>IF(AND(J323=Datos!$B$186,K323=Datos!$B$193),Datos!$D$186,IF(AND(J323=Datos!$B$186,K323=Datos!$B$194),Datos!$E$186,IF(AND(J323=Datos!$B$186,K323=Datos!$B$195),Datos!$F$186,IF(AND(J323=Datos!$B$186,K323=Datos!$B$196),Datos!$G$186,IF(AND(J323=Datos!$B$186,K323=Datos!$B$197),Datos!$H$186,IF(AND(J323=Datos!$B$187,K323=Datos!$B$193),Datos!$D$187,IF(AND(J323=Datos!$B$187,K323=Datos!$B$194),Datos!$E$187,IF(AND(J323=Datos!$B$187,K323=Datos!$B$195),Datos!$F$187,IF(AND(J323=Datos!$B$187,K323=Datos!$B$196),Datos!$G$187,IF(AND(J323=Datos!$B$187,K323=Datos!$B$197),Datos!$H$187,IF(AND(J323=Datos!$B$188,K323=Datos!$B$193),Datos!$D$188,IF(AND(J323=Datos!$B$188,K323=Datos!$B$194),Datos!$E$188,IF(AND(J323=Datos!$B$188,K323=Datos!$B$195),Datos!$F$188,IF(AND(J323=Datos!$B$188,K323=Datos!$B$196),Datos!$G$188,IF(AND(J323=Datos!$B$188,K323=Datos!$B$197),Datos!$H$188,IF(AND(J323=Datos!$B$189,K323=Datos!$B$193),Datos!$D$189,IF(AND(J323=Datos!$B$189,K323=Datos!$B$194),Datos!$E$189,IF(AND(J323=Datos!$B$189,K323=Datos!$B$195),Datos!$F$189,IF(AND(J323=Datos!$B$189,K323=Datos!$B$196),Datos!$G$189,IF(AND(J323=Datos!$B$189,K323=Datos!$B$197),Datos!$H$189,IF(AND(J323=Datos!$B$190,K323=Datos!$B$193),Datos!$D$190,IF(AND(J323=Datos!$B$190,K323=Datos!$B$194),Datos!$E$190,IF(AND(J323=Datos!$B$190,K323=Datos!$B$195),Datos!$F$190,IF(AND(J323=Datos!$B$190,K323=Datos!$B$196),Datos!$G$190,IF(AND(J323=Datos!$B$190,K323=Datos!$B$197),Datos!$H$190,"-")))))))))))))))))))))))))</f>
        <v>-</v>
      </c>
      <c r="M323" s="79"/>
      <c r="N323" s="81"/>
      <c r="O323" s="81"/>
      <c r="P323" s="81"/>
      <c r="Q323" s="81"/>
      <c r="R323" s="79"/>
      <c r="S323" s="81"/>
      <c r="T323" s="81"/>
      <c r="U323" s="81"/>
      <c r="V323" s="81"/>
      <c r="W323" s="80">
        <f>((IF(S323=Datos!$B$83,0,IF(S323=Datos!$B$84,5,IF(S323=Datos!$B$85,10,IF(S323=Datos!$B$86,15,IF(S323=Datos!$B$87,20,IF(S323=Datos!$B$88,25,0)))))))/100)+((IF(T323=Datos!$B$83,0,IF(T323=Datos!$B$84,5,IF(T323=Datos!$B$85,10,IF(T323=Datos!$B$86,15,IF(T323=Datos!$B$87,20,IF(T323=Datos!$B$88,25,0)))))))/100)+((IF(U323=Datos!$B$83,0,IF(U323=Datos!$B$84,5,IF(U323=Datos!$B$85,10,IF(U323=Datos!$B$86,15,IF(U323=Datos!$B$87,20,IF(U323=Datos!$B$88,25,0)))))))/100)+((IF(V323=Datos!$B$83,0,IF(V323=Datos!$B$84,5,IF(V323=Datos!$B$85,10,IF(V323=Datos!$B$86,15,IF(V323=Datos!$B$87,20,IF(V323=Datos!$B$88,25,0)))))))/100)</f>
        <v>0</v>
      </c>
      <c r="X323" s="220">
        <f>IF(ISERROR((IF(R323=Datos!$B$80,W323,0)+IF(R324=Datos!$B$80,W324,0)+IF(R325=Datos!$B$80,W325,0)+IF(R326=Datos!$B$80,W326,0)+IF(R327=Datos!$B$80,W327,0)+IF(R328=Datos!$B$80,W328,0))/(IF(R323=Datos!$B$80,1,0)+IF(R324=Datos!$B$80,1,0)+IF(R325=Datos!$B$80,1,0)+IF(R326=Datos!$B$80,1,0)+IF(R327=Datos!$B$80,1,0)+IF(R328=Datos!$B$80,1,0))),0,(IF(R323=Datos!$B$80,W323,0)+IF(R324=Datos!$B$80,W324,0)+IF(R325=Datos!$B$80,W325,0)+IF(R326=Datos!$B$80,W326,0)+IF(R327=Datos!$B$80,W327,0)+IF(R328=Datos!$B$80,W328,0))/(IF(R323=Datos!$B$80,1,0)+IF(R324=Datos!$B$80,1,0)+IF(R325=Datos!$B$80,1,0)+IF(R326=Datos!$B$80,1,0)+IF(R327=Datos!$B$80,1,0)+IF(R328=Datos!$B$80,1,0)))</f>
        <v>0</v>
      </c>
      <c r="Y323" s="211" t="str">
        <f>IF(J323="","-",(IF(X323&gt;0,(IF(J323=Datos!$B$65,Datos!$B$65,IF(AND(J323=Datos!$B$66,X323&gt;0.49),Datos!$B$65,IF(AND(J323=Datos!$B$67,X323&gt;0.74),Datos!$B$65,IF(AND(J323=Datos!$B$67,X323&lt;0.75,X323&gt;0.49),Datos!$B$66,IF(AND(J323=Datos!$B$68,X323&gt;0.74),Datos!$B$66,IF(AND(J323=Datos!$B$68,X323&lt;0.75,X323&gt;0.49),Datos!$B$67,IF(AND(J323=Datos!$B$69,X323&gt;0.74),Datos!$B$67,IF(AND(J323=Datos!$B$69,X323&lt;0.75,X323&gt;0.49),Datos!$B$68,J323))))))))),J323)))</f>
        <v>-</v>
      </c>
      <c r="Z323" s="223">
        <f>IF(ISERROR((IF(R323=Datos!$B$79,W323,0)+IF(R324=Datos!$B$79,W324,0)+IF(R325=Datos!$B$79,W325,0)+IF(R326=Datos!$B$79,W326,0)+IF(R327=Datos!$B$79,W327,0)+IF(R328=Datos!$B$79,W328,0))/(IF(R323=Datos!$B$79,1,0)+IF(R324=Datos!$B$79,1,0)+IF(R325=Datos!$B$79,1,0)+IF(R326=Datos!$B$79,1,0)+IF(R327=Datos!$B$79,1,0)+IF(R328=Datos!$B$79,1,0))),0,(IF(R323=Datos!$B$79,W323,0)+IF(R324=Datos!$B$79,W324,0)+IF(R325=Datos!$B$79,W325,0)+IF(R326=Datos!$B$79,W326,0)+IF(R327=Datos!$B$79,W327,0)+IF(R328=Datos!$B$79,W328,0))/(IF(R323=Datos!$B$79,1,0)+IF(R324=Datos!$B$79,1,0)+IF(R325=Datos!$B$79,1,0)+IF(R326=Datos!$B$79,1,0)+IF(R327=Datos!$B$79,1,0)+IF(R328=Datos!$B$79,1,0)))</f>
        <v>0</v>
      </c>
      <c r="AA323" s="211" t="str">
        <f>IF(K323="","-",(IF(Z323&gt;0,(IF(K323=Datos!$B$72,Datos!$B$72,IF(AND(K323=Datos!$B$73,Z323&gt;0.49),Datos!$B$72,IF(AND(K323=Datos!$B$74,Z323&gt;0.74),Datos!$B$72,IF(AND(K323=Datos!$B$74,Z323&lt;0.75,Z323&gt;0.49),Datos!$B$73,IF(AND(K323=Datos!$B$75,Z323&gt;0.74),Datos!$B$73,IF(AND(K323=Datos!$B$75,Z323&lt;0.75,Z323&gt;0.49),Datos!$B$74,IF(AND(K323=Datos!$B$76,Z323&gt;0.74),Datos!$B$74,IF(AND(K323=Datos!$B$76,Z323&lt;0.75,Z323&gt;0.49),Datos!$B$75,K323))))))))),K323)))</f>
        <v>-</v>
      </c>
      <c r="AB323" s="214" t="str">
        <f>IF(AND(Y323=Datos!$B$186,AA323=Datos!$B$193),Datos!$D$186,IF(AND(Y323=Datos!$B$186,AA323=Datos!$B$194),Datos!$E$186,IF(AND(Y323=Datos!$B$186,AA323=Datos!$B$195),Datos!$F$186,IF(AND(Y323=Datos!$B$186,AA323=Datos!$B$196),Datos!$G$186,IF(AND(Y323=Datos!$B$186,AA323=Datos!$B$197),Datos!$H$186,IF(AND(Y323=Datos!$B$187,AA323=Datos!$B$193),Datos!$D$187,IF(AND(Y323=Datos!$B$187,AA323=Datos!$B$194),Datos!$E$187,IF(AND(Y323=Datos!$B$187,AA323=Datos!$B$195),Datos!$F$187,IF(AND(Y323=Datos!$B$187,AA323=Datos!$B$196),Datos!$G$187,IF(AND(Y323=Datos!$B$187,AA323=Datos!$B$197),Datos!$H$187,IF(AND(Y323=Datos!$B$188,AA323=Datos!$B$193),Datos!$D$188,IF(AND(Y323=Datos!$B$188,AA323=Datos!$B$194),Datos!$E$188,IF(AND(Y323=Datos!$B$188,AA323=Datos!$B$195),Datos!$F$188,IF(AND(Y323=Datos!$B$188,AA323=Datos!$B$196),Datos!$G$188,IF(AND(Y323=Datos!$B$188,AA323=Datos!$B$197),Datos!$H$188,IF(AND(Y323=Datos!$B$189,AA323=Datos!$B$193),Datos!$D$189,IF(AND(Y323=Datos!$B$189,AA323=Datos!$B$194),Datos!$E$189,IF(AND(Y323=Datos!$B$189,AA323=Datos!$B$195),Datos!$F$189,IF(AND(Y323=Datos!$B$189,AA323=Datos!$B$196),Datos!$G$189,IF(AND(Y323=Datos!$B$189,AA323=Datos!$B$197),Datos!$H$189,IF(AND(Y323=Datos!$B$190,AA323=Datos!$B$193),Datos!$D$190,IF(AND(Y323=Datos!$B$190,AA323=Datos!$B$194),Datos!$E$190,IF(AND(Y323=Datos!$B$190,AA323=Datos!$B$195),Datos!$F$190,IF(AND(Y323=Datos!$B$190,AA323=Datos!$B$196),Datos!$G$190,IF(AND(Y323=Datos!$B$190,AA323=Datos!$B$197),Datos!$H$190,"-")))))))))))))))))))))))))</f>
        <v>-</v>
      </c>
      <c r="AC323" s="103"/>
    </row>
    <row r="324" spans="2:29" s="66" customFormat="1" ht="30" customHeight="1" x14ac:dyDescent="0.25">
      <c r="B324" s="164"/>
      <c r="C324" s="165"/>
      <c r="D324" s="212"/>
      <c r="E324" s="227"/>
      <c r="F324" s="165"/>
      <c r="G324" s="230"/>
      <c r="H324" s="99"/>
      <c r="I324" s="100"/>
      <c r="J324" s="218"/>
      <c r="K324" s="218"/>
      <c r="L324" s="215"/>
      <c r="M324" s="100"/>
      <c r="N324" s="99"/>
      <c r="O324" s="99"/>
      <c r="P324" s="99"/>
      <c r="Q324" s="99"/>
      <c r="R324" s="100"/>
      <c r="S324" s="99"/>
      <c r="T324" s="99"/>
      <c r="U324" s="99"/>
      <c r="V324" s="99"/>
      <c r="W324" s="96">
        <f>((IF(S324=Datos!$B$83,0,IF(S324=Datos!$B$84,5,IF(S324=Datos!$B$85,10,IF(S324=Datos!$B$86,15,IF(S324=Datos!$B$87,20,IF(S324=Datos!$B$88,25,0)))))))/100)+((IF(T324=Datos!$B$83,0,IF(T324=Datos!$B$84,5,IF(T324=Datos!$B$85,10,IF(T324=Datos!$B$86,15,IF(T324=Datos!$B$87,20,IF(T324=Datos!$B$88,25,0)))))))/100)+((IF(U324=Datos!$B$83,0,IF(U324=Datos!$B$84,5,IF(U324=Datos!$B$85,10,IF(U324=Datos!$B$86,15,IF(U324=Datos!$B$87,20,IF(U324=Datos!$B$88,25,0)))))))/100)+((IF(V324=Datos!$B$83,0,IF(V324=Datos!$B$84,5,IF(V324=Datos!$B$85,10,IF(V324=Datos!$B$86,15,IF(V324=Datos!$B$87,20,IF(V324=Datos!$B$88,25,0)))))))/100)</f>
        <v>0</v>
      </c>
      <c r="X324" s="221"/>
      <c r="Y324" s="212"/>
      <c r="Z324" s="224"/>
      <c r="AA324" s="212"/>
      <c r="AB324" s="215"/>
      <c r="AC324" s="104"/>
    </row>
    <row r="325" spans="2:29" s="66" customFormat="1" ht="30" customHeight="1" x14ac:dyDescent="0.25">
      <c r="B325" s="164"/>
      <c r="C325" s="165"/>
      <c r="D325" s="212"/>
      <c r="E325" s="227"/>
      <c r="F325" s="165"/>
      <c r="G325" s="230"/>
      <c r="H325" s="99"/>
      <c r="I325" s="100"/>
      <c r="J325" s="218"/>
      <c r="K325" s="218"/>
      <c r="L325" s="215"/>
      <c r="M325" s="100"/>
      <c r="N325" s="99"/>
      <c r="O325" s="99"/>
      <c r="P325" s="99"/>
      <c r="Q325" s="99"/>
      <c r="R325" s="100"/>
      <c r="S325" s="99"/>
      <c r="T325" s="99"/>
      <c r="U325" s="99"/>
      <c r="V325" s="99"/>
      <c r="W325" s="96">
        <f>((IF(S325=Datos!$B$83,0,IF(S325=Datos!$B$84,5,IF(S325=Datos!$B$85,10,IF(S325=Datos!$B$86,15,IF(S325=Datos!$B$87,20,IF(S325=Datos!$B$88,25,0)))))))/100)+((IF(T325=Datos!$B$83,0,IF(T325=Datos!$B$84,5,IF(T325=Datos!$B$85,10,IF(T325=Datos!$B$86,15,IF(T325=Datos!$B$87,20,IF(T325=Datos!$B$88,25,0)))))))/100)+((IF(U325=Datos!$B$83,0,IF(U325=Datos!$B$84,5,IF(U325=Datos!$B$85,10,IF(U325=Datos!$B$86,15,IF(U325=Datos!$B$87,20,IF(U325=Datos!$B$88,25,0)))))))/100)+((IF(V325=Datos!$B$83,0,IF(V325=Datos!$B$84,5,IF(V325=Datos!$B$85,10,IF(V325=Datos!$B$86,15,IF(V325=Datos!$B$87,20,IF(V325=Datos!$B$88,25,0)))))))/100)</f>
        <v>0</v>
      </c>
      <c r="X325" s="221"/>
      <c r="Y325" s="212"/>
      <c r="Z325" s="224"/>
      <c r="AA325" s="212"/>
      <c r="AB325" s="215"/>
      <c r="AC325" s="104"/>
    </row>
    <row r="326" spans="2:29" s="66" customFormat="1" ht="30" customHeight="1" x14ac:dyDescent="0.25">
      <c r="B326" s="164"/>
      <c r="C326" s="165"/>
      <c r="D326" s="212"/>
      <c r="E326" s="227"/>
      <c r="F326" s="165"/>
      <c r="G326" s="230"/>
      <c r="H326" s="99"/>
      <c r="I326" s="100"/>
      <c r="J326" s="218"/>
      <c r="K326" s="218"/>
      <c r="L326" s="215"/>
      <c r="M326" s="100"/>
      <c r="N326" s="99"/>
      <c r="O326" s="99"/>
      <c r="P326" s="99"/>
      <c r="Q326" s="99"/>
      <c r="R326" s="100"/>
      <c r="S326" s="99"/>
      <c r="T326" s="99"/>
      <c r="U326" s="99"/>
      <c r="V326" s="99"/>
      <c r="W326" s="96">
        <f>((IF(S326=Datos!$B$83,0,IF(S326=Datos!$B$84,5,IF(S326=Datos!$B$85,10,IF(S326=Datos!$B$86,15,IF(S326=Datos!$B$87,20,IF(S326=Datos!$B$88,25,0)))))))/100)+((IF(T326=Datos!$B$83,0,IF(T326=Datos!$B$84,5,IF(T326=Datos!$B$85,10,IF(T326=Datos!$B$86,15,IF(T326=Datos!$B$87,20,IF(T326=Datos!$B$88,25,0)))))))/100)+((IF(U326=Datos!$B$83,0,IF(U326=Datos!$B$84,5,IF(U326=Datos!$B$85,10,IF(U326=Datos!$B$86,15,IF(U326=Datos!$B$87,20,IF(U326=Datos!$B$88,25,0)))))))/100)+((IF(V326=Datos!$B$83,0,IF(V326=Datos!$B$84,5,IF(V326=Datos!$B$85,10,IF(V326=Datos!$B$86,15,IF(V326=Datos!$B$87,20,IF(V326=Datos!$B$88,25,0)))))))/100)</f>
        <v>0</v>
      </c>
      <c r="X326" s="221"/>
      <c r="Y326" s="212"/>
      <c r="Z326" s="224"/>
      <c r="AA326" s="212"/>
      <c r="AB326" s="215"/>
      <c r="AC326" s="104"/>
    </row>
    <row r="327" spans="2:29" s="66" customFormat="1" ht="30" customHeight="1" x14ac:dyDescent="0.25">
      <c r="B327" s="164"/>
      <c r="C327" s="165"/>
      <c r="D327" s="212"/>
      <c r="E327" s="227"/>
      <c r="F327" s="165"/>
      <c r="G327" s="230"/>
      <c r="H327" s="99"/>
      <c r="I327" s="100"/>
      <c r="J327" s="218"/>
      <c r="K327" s="218"/>
      <c r="L327" s="215"/>
      <c r="M327" s="100"/>
      <c r="N327" s="99"/>
      <c r="O327" s="99"/>
      <c r="P327" s="99"/>
      <c r="Q327" s="99"/>
      <c r="R327" s="100"/>
      <c r="S327" s="99"/>
      <c r="T327" s="99"/>
      <c r="U327" s="99"/>
      <c r="V327" s="99"/>
      <c r="W327" s="96">
        <f>((IF(S327=Datos!$B$83,0,IF(S327=Datos!$B$84,5,IF(S327=Datos!$B$85,10,IF(S327=Datos!$B$86,15,IF(S327=Datos!$B$87,20,IF(S327=Datos!$B$88,25,0)))))))/100)+((IF(T327=Datos!$B$83,0,IF(T327=Datos!$B$84,5,IF(T327=Datos!$B$85,10,IF(T327=Datos!$B$86,15,IF(T327=Datos!$B$87,20,IF(T327=Datos!$B$88,25,0)))))))/100)+((IF(U327=Datos!$B$83,0,IF(U327=Datos!$B$84,5,IF(U327=Datos!$B$85,10,IF(U327=Datos!$B$86,15,IF(U327=Datos!$B$87,20,IF(U327=Datos!$B$88,25,0)))))))/100)+((IF(V327=Datos!$B$83,0,IF(V327=Datos!$B$84,5,IF(V327=Datos!$B$85,10,IF(V327=Datos!$B$86,15,IF(V327=Datos!$B$87,20,IF(V327=Datos!$B$88,25,0)))))))/100)</f>
        <v>0</v>
      </c>
      <c r="X327" s="221"/>
      <c r="Y327" s="212"/>
      <c r="Z327" s="224"/>
      <c r="AA327" s="212"/>
      <c r="AB327" s="215"/>
      <c r="AC327" s="104"/>
    </row>
    <row r="328" spans="2:29" s="66" customFormat="1" ht="30" customHeight="1" thickBot="1" x14ac:dyDescent="0.3">
      <c r="B328" s="166"/>
      <c r="C328" s="167"/>
      <c r="D328" s="213"/>
      <c r="E328" s="228"/>
      <c r="F328" s="167"/>
      <c r="G328" s="231"/>
      <c r="H328" s="101"/>
      <c r="I328" s="102"/>
      <c r="J328" s="219"/>
      <c r="K328" s="219"/>
      <c r="L328" s="216"/>
      <c r="M328" s="102"/>
      <c r="N328" s="101"/>
      <c r="O328" s="101"/>
      <c r="P328" s="101"/>
      <c r="Q328" s="101"/>
      <c r="R328" s="102"/>
      <c r="S328" s="101"/>
      <c r="T328" s="101"/>
      <c r="U328" s="101"/>
      <c r="V328" s="101"/>
      <c r="W328" s="97">
        <f>((IF(S328=Datos!$B$83,0,IF(S328=Datos!$B$84,5,IF(S328=Datos!$B$85,10,IF(S328=Datos!$B$86,15,IF(S328=Datos!$B$87,20,IF(S328=Datos!$B$88,25,0)))))))/100)+((IF(T328=Datos!$B$83,0,IF(T328=Datos!$B$84,5,IF(T328=Datos!$B$85,10,IF(T328=Datos!$B$86,15,IF(T328=Datos!$B$87,20,IF(T328=Datos!$B$88,25,0)))))))/100)+((IF(U328=Datos!$B$83,0,IF(U328=Datos!$B$84,5,IF(U328=Datos!$B$85,10,IF(U328=Datos!$B$86,15,IF(U328=Datos!$B$87,20,IF(U328=Datos!$B$88,25,0)))))))/100)+((IF(V328=Datos!$B$83,0,IF(V328=Datos!$B$84,5,IF(V328=Datos!$B$85,10,IF(V328=Datos!$B$86,15,IF(V328=Datos!$B$87,20,IF(V328=Datos!$B$88,25,0)))))))/100)</f>
        <v>0</v>
      </c>
      <c r="X328" s="222"/>
      <c r="Y328" s="213"/>
      <c r="Z328" s="225"/>
      <c r="AA328" s="213"/>
      <c r="AB328" s="216"/>
      <c r="AC328" s="105"/>
    </row>
    <row r="329" spans="2:29" s="66" customFormat="1" ht="30" customHeight="1" x14ac:dyDescent="0.25">
      <c r="B329" s="162"/>
      <c r="C329" s="163"/>
      <c r="D329" s="211" t="str">
        <f>IF(B329="","-",VLOOKUP(B329,Datos!$B$3:$C$25,2,FALSE))</f>
        <v>-</v>
      </c>
      <c r="E329" s="226"/>
      <c r="F329" s="163"/>
      <c r="G329" s="229"/>
      <c r="H329" s="81"/>
      <c r="I329" s="79"/>
      <c r="J329" s="217"/>
      <c r="K329" s="217"/>
      <c r="L329" s="214" t="str">
        <f>IF(AND(J329=Datos!$B$186,K329=Datos!$B$193),Datos!$D$186,IF(AND(J329=Datos!$B$186,K329=Datos!$B$194),Datos!$E$186,IF(AND(J329=Datos!$B$186,K329=Datos!$B$195),Datos!$F$186,IF(AND(J329=Datos!$B$186,K329=Datos!$B$196),Datos!$G$186,IF(AND(J329=Datos!$B$186,K329=Datos!$B$197),Datos!$H$186,IF(AND(J329=Datos!$B$187,K329=Datos!$B$193),Datos!$D$187,IF(AND(J329=Datos!$B$187,K329=Datos!$B$194),Datos!$E$187,IF(AND(J329=Datos!$B$187,K329=Datos!$B$195),Datos!$F$187,IF(AND(J329=Datos!$B$187,K329=Datos!$B$196),Datos!$G$187,IF(AND(J329=Datos!$B$187,K329=Datos!$B$197),Datos!$H$187,IF(AND(J329=Datos!$B$188,K329=Datos!$B$193),Datos!$D$188,IF(AND(J329=Datos!$B$188,K329=Datos!$B$194),Datos!$E$188,IF(AND(J329=Datos!$B$188,K329=Datos!$B$195),Datos!$F$188,IF(AND(J329=Datos!$B$188,K329=Datos!$B$196),Datos!$G$188,IF(AND(J329=Datos!$B$188,K329=Datos!$B$197),Datos!$H$188,IF(AND(J329=Datos!$B$189,K329=Datos!$B$193),Datos!$D$189,IF(AND(J329=Datos!$B$189,K329=Datos!$B$194),Datos!$E$189,IF(AND(J329=Datos!$B$189,K329=Datos!$B$195),Datos!$F$189,IF(AND(J329=Datos!$B$189,K329=Datos!$B$196),Datos!$G$189,IF(AND(J329=Datos!$B$189,K329=Datos!$B$197),Datos!$H$189,IF(AND(J329=Datos!$B$190,K329=Datos!$B$193),Datos!$D$190,IF(AND(J329=Datos!$B$190,K329=Datos!$B$194),Datos!$E$190,IF(AND(J329=Datos!$B$190,K329=Datos!$B$195),Datos!$F$190,IF(AND(J329=Datos!$B$190,K329=Datos!$B$196),Datos!$G$190,IF(AND(J329=Datos!$B$190,K329=Datos!$B$197),Datos!$H$190,"-")))))))))))))))))))))))))</f>
        <v>-</v>
      </c>
      <c r="M329" s="79"/>
      <c r="N329" s="81"/>
      <c r="O329" s="81"/>
      <c r="P329" s="81"/>
      <c r="Q329" s="81"/>
      <c r="R329" s="79"/>
      <c r="S329" s="81"/>
      <c r="T329" s="81"/>
      <c r="U329" s="81"/>
      <c r="V329" s="81"/>
      <c r="W329" s="80">
        <f>((IF(S329=Datos!$B$83,0,IF(S329=Datos!$B$84,5,IF(S329=Datos!$B$85,10,IF(S329=Datos!$B$86,15,IF(S329=Datos!$B$87,20,IF(S329=Datos!$B$88,25,0)))))))/100)+((IF(T329=Datos!$B$83,0,IF(T329=Datos!$B$84,5,IF(T329=Datos!$B$85,10,IF(T329=Datos!$B$86,15,IF(T329=Datos!$B$87,20,IF(T329=Datos!$B$88,25,0)))))))/100)+((IF(U329=Datos!$B$83,0,IF(U329=Datos!$B$84,5,IF(U329=Datos!$B$85,10,IF(U329=Datos!$B$86,15,IF(U329=Datos!$B$87,20,IF(U329=Datos!$B$88,25,0)))))))/100)+((IF(V329=Datos!$B$83,0,IF(V329=Datos!$B$84,5,IF(V329=Datos!$B$85,10,IF(V329=Datos!$B$86,15,IF(V329=Datos!$B$87,20,IF(V329=Datos!$B$88,25,0)))))))/100)</f>
        <v>0</v>
      </c>
      <c r="X329" s="220">
        <f>IF(ISERROR((IF(R329=Datos!$B$80,W329,0)+IF(R330=Datos!$B$80,W330,0)+IF(R331=Datos!$B$80,W331,0)+IF(R332=Datos!$B$80,W332,0)+IF(R333=Datos!$B$80,W333,0)+IF(R334=Datos!$B$80,W334,0))/(IF(R329=Datos!$B$80,1,0)+IF(R330=Datos!$B$80,1,0)+IF(R331=Datos!$B$80,1,0)+IF(R332=Datos!$B$80,1,0)+IF(R333=Datos!$B$80,1,0)+IF(R334=Datos!$B$80,1,0))),0,(IF(R329=Datos!$B$80,W329,0)+IF(R330=Datos!$B$80,W330,0)+IF(R331=Datos!$B$80,W331,0)+IF(R332=Datos!$B$80,W332,0)+IF(R333=Datos!$B$80,W333,0)+IF(R334=Datos!$B$80,W334,0))/(IF(R329=Datos!$B$80,1,0)+IF(R330=Datos!$B$80,1,0)+IF(R331=Datos!$B$80,1,0)+IF(R332=Datos!$B$80,1,0)+IF(R333=Datos!$B$80,1,0)+IF(R334=Datos!$B$80,1,0)))</f>
        <v>0</v>
      </c>
      <c r="Y329" s="211" t="str">
        <f>IF(J329="","-",(IF(X329&gt;0,(IF(J329=Datos!$B$65,Datos!$B$65,IF(AND(J329=Datos!$B$66,X329&gt;0.49),Datos!$B$65,IF(AND(J329=Datos!$B$67,X329&gt;0.74),Datos!$B$65,IF(AND(J329=Datos!$B$67,X329&lt;0.75,X329&gt;0.49),Datos!$B$66,IF(AND(J329=Datos!$B$68,X329&gt;0.74),Datos!$B$66,IF(AND(J329=Datos!$B$68,X329&lt;0.75,X329&gt;0.49),Datos!$B$67,IF(AND(J329=Datos!$B$69,X329&gt;0.74),Datos!$B$67,IF(AND(J329=Datos!$B$69,X329&lt;0.75,X329&gt;0.49),Datos!$B$68,J329))))))))),J329)))</f>
        <v>-</v>
      </c>
      <c r="Z329" s="223">
        <f>IF(ISERROR((IF(R329=Datos!$B$79,W329,0)+IF(R330=Datos!$B$79,W330,0)+IF(R331=Datos!$B$79,W331,0)+IF(R332=Datos!$B$79,W332,0)+IF(R333=Datos!$B$79,W333,0)+IF(R334=Datos!$B$79,W334,0))/(IF(R329=Datos!$B$79,1,0)+IF(R330=Datos!$B$79,1,0)+IF(R331=Datos!$B$79,1,0)+IF(R332=Datos!$B$79,1,0)+IF(R333=Datos!$B$79,1,0)+IF(R334=Datos!$B$79,1,0))),0,(IF(R329=Datos!$B$79,W329,0)+IF(R330=Datos!$B$79,W330,0)+IF(R331=Datos!$B$79,W331,0)+IF(R332=Datos!$B$79,W332,0)+IF(R333=Datos!$B$79,W333,0)+IF(R334=Datos!$B$79,W334,0))/(IF(R329=Datos!$B$79,1,0)+IF(R330=Datos!$B$79,1,0)+IF(R331=Datos!$B$79,1,0)+IF(R332=Datos!$B$79,1,0)+IF(R333=Datos!$B$79,1,0)+IF(R334=Datos!$B$79,1,0)))</f>
        <v>0</v>
      </c>
      <c r="AA329" s="211" t="str">
        <f>IF(K329="","-",(IF(Z329&gt;0,(IF(K329=Datos!$B$72,Datos!$B$72,IF(AND(K329=Datos!$B$73,Z329&gt;0.49),Datos!$B$72,IF(AND(K329=Datos!$B$74,Z329&gt;0.74),Datos!$B$72,IF(AND(K329=Datos!$B$74,Z329&lt;0.75,Z329&gt;0.49),Datos!$B$73,IF(AND(K329=Datos!$B$75,Z329&gt;0.74),Datos!$B$73,IF(AND(K329=Datos!$B$75,Z329&lt;0.75,Z329&gt;0.49),Datos!$B$74,IF(AND(K329=Datos!$B$76,Z329&gt;0.74),Datos!$B$74,IF(AND(K329=Datos!$B$76,Z329&lt;0.75,Z329&gt;0.49),Datos!$B$75,K329))))))))),K329)))</f>
        <v>-</v>
      </c>
      <c r="AB329" s="214" t="str">
        <f>IF(AND(Y329=Datos!$B$186,AA329=Datos!$B$193),Datos!$D$186,IF(AND(Y329=Datos!$B$186,AA329=Datos!$B$194),Datos!$E$186,IF(AND(Y329=Datos!$B$186,AA329=Datos!$B$195),Datos!$F$186,IF(AND(Y329=Datos!$B$186,AA329=Datos!$B$196),Datos!$G$186,IF(AND(Y329=Datos!$B$186,AA329=Datos!$B$197),Datos!$H$186,IF(AND(Y329=Datos!$B$187,AA329=Datos!$B$193),Datos!$D$187,IF(AND(Y329=Datos!$B$187,AA329=Datos!$B$194),Datos!$E$187,IF(AND(Y329=Datos!$B$187,AA329=Datos!$B$195),Datos!$F$187,IF(AND(Y329=Datos!$B$187,AA329=Datos!$B$196),Datos!$G$187,IF(AND(Y329=Datos!$B$187,AA329=Datos!$B$197),Datos!$H$187,IF(AND(Y329=Datos!$B$188,AA329=Datos!$B$193),Datos!$D$188,IF(AND(Y329=Datos!$B$188,AA329=Datos!$B$194),Datos!$E$188,IF(AND(Y329=Datos!$B$188,AA329=Datos!$B$195),Datos!$F$188,IF(AND(Y329=Datos!$B$188,AA329=Datos!$B$196),Datos!$G$188,IF(AND(Y329=Datos!$B$188,AA329=Datos!$B$197),Datos!$H$188,IF(AND(Y329=Datos!$B$189,AA329=Datos!$B$193),Datos!$D$189,IF(AND(Y329=Datos!$B$189,AA329=Datos!$B$194),Datos!$E$189,IF(AND(Y329=Datos!$B$189,AA329=Datos!$B$195),Datos!$F$189,IF(AND(Y329=Datos!$B$189,AA329=Datos!$B$196),Datos!$G$189,IF(AND(Y329=Datos!$B$189,AA329=Datos!$B$197),Datos!$H$189,IF(AND(Y329=Datos!$B$190,AA329=Datos!$B$193),Datos!$D$190,IF(AND(Y329=Datos!$B$190,AA329=Datos!$B$194),Datos!$E$190,IF(AND(Y329=Datos!$B$190,AA329=Datos!$B$195),Datos!$F$190,IF(AND(Y329=Datos!$B$190,AA329=Datos!$B$196),Datos!$G$190,IF(AND(Y329=Datos!$B$190,AA329=Datos!$B$197),Datos!$H$190,"-")))))))))))))))))))))))))</f>
        <v>-</v>
      </c>
      <c r="AC329" s="103"/>
    </row>
    <row r="330" spans="2:29" s="66" customFormat="1" ht="30" customHeight="1" x14ac:dyDescent="0.25">
      <c r="B330" s="164"/>
      <c r="C330" s="165"/>
      <c r="D330" s="212"/>
      <c r="E330" s="227"/>
      <c r="F330" s="165"/>
      <c r="G330" s="230"/>
      <c r="H330" s="99"/>
      <c r="I330" s="100"/>
      <c r="J330" s="218"/>
      <c r="K330" s="218"/>
      <c r="L330" s="215"/>
      <c r="M330" s="100"/>
      <c r="N330" s="99"/>
      <c r="O330" s="99"/>
      <c r="P330" s="99"/>
      <c r="Q330" s="99"/>
      <c r="R330" s="100"/>
      <c r="S330" s="99"/>
      <c r="T330" s="99"/>
      <c r="U330" s="99"/>
      <c r="V330" s="99"/>
      <c r="W330" s="96">
        <f>((IF(S330=Datos!$B$83,0,IF(S330=Datos!$B$84,5,IF(S330=Datos!$B$85,10,IF(S330=Datos!$B$86,15,IF(S330=Datos!$B$87,20,IF(S330=Datos!$B$88,25,0)))))))/100)+((IF(T330=Datos!$B$83,0,IF(T330=Datos!$B$84,5,IF(T330=Datos!$B$85,10,IF(T330=Datos!$B$86,15,IF(T330=Datos!$B$87,20,IF(T330=Datos!$B$88,25,0)))))))/100)+((IF(U330=Datos!$B$83,0,IF(U330=Datos!$B$84,5,IF(U330=Datos!$B$85,10,IF(U330=Datos!$B$86,15,IF(U330=Datos!$B$87,20,IF(U330=Datos!$B$88,25,0)))))))/100)+((IF(V330=Datos!$B$83,0,IF(V330=Datos!$B$84,5,IF(V330=Datos!$B$85,10,IF(V330=Datos!$B$86,15,IF(V330=Datos!$B$87,20,IF(V330=Datos!$B$88,25,0)))))))/100)</f>
        <v>0</v>
      </c>
      <c r="X330" s="221"/>
      <c r="Y330" s="212"/>
      <c r="Z330" s="224"/>
      <c r="AA330" s="212"/>
      <c r="AB330" s="215"/>
      <c r="AC330" s="104"/>
    </row>
    <row r="331" spans="2:29" s="66" customFormat="1" ht="30" customHeight="1" x14ac:dyDescent="0.25">
      <c r="B331" s="164"/>
      <c r="C331" s="165"/>
      <c r="D331" s="212"/>
      <c r="E331" s="227"/>
      <c r="F331" s="165"/>
      <c r="G331" s="230"/>
      <c r="H331" s="99"/>
      <c r="I331" s="100"/>
      <c r="J331" s="218"/>
      <c r="K331" s="218"/>
      <c r="L331" s="215"/>
      <c r="M331" s="100"/>
      <c r="N331" s="99"/>
      <c r="O331" s="99"/>
      <c r="P331" s="99"/>
      <c r="Q331" s="99"/>
      <c r="R331" s="100"/>
      <c r="S331" s="99"/>
      <c r="T331" s="99"/>
      <c r="U331" s="99"/>
      <c r="V331" s="99"/>
      <c r="W331" s="96">
        <f>((IF(S331=Datos!$B$83,0,IF(S331=Datos!$B$84,5,IF(S331=Datos!$B$85,10,IF(S331=Datos!$B$86,15,IF(S331=Datos!$B$87,20,IF(S331=Datos!$B$88,25,0)))))))/100)+((IF(T331=Datos!$B$83,0,IF(T331=Datos!$B$84,5,IF(T331=Datos!$B$85,10,IF(T331=Datos!$B$86,15,IF(T331=Datos!$B$87,20,IF(T331=Datos!$B$88,25,0)))))))/100)+((IF(U331=Datos!$B$83,0,IF(U331=Datos!$B$84,5,IF(U331=Datos!$B$85,10,IF(U331=Datos!$B$86,15,IF(U331=Datos!$B$87,20,IF(U331=Datos!$B$88,25,0)))))))/100)+((IF(V331=Datos!$B$83,0,IF(V331=Datos!$B$84,5,IF(V331=Datos!$B$85,10,IF(V331=Datos!$B$86,15,IF(V331=Datos!$B$87,20,IF(V331=Datos!$B$88,25,0)))))))/100)</f>
        <v>0</v>
      </c>
      <c r="X331" s="221"/>
      <c r="Y331" s="212"/>
      <c r="Z331" s="224"/>
      <c r="AA331" s="212"/>
      <c r="AB331" s="215"/>
      <c r="AC331" s="104"/>
    </row>
    <row r="332" spans="2:29" s="66" customFormat="1" ht="30" customHeight="1" x14ac:dyDescent="0.25">
      <c r="B332" s="164"/>
      <c r="C332" s="165"/>
      <c r="D332" s="212"/>
      <c r="E332" s="227"/>
      <c r="F332" s="165"/>
      <c r="G332" s="230"/>
      <c r="H332" s="99"/>
      <c r="I332" s="100"/>
      <c r="J332" s="218"/>
      <c r="K332" s="218"/>
      <c r="L332" s="215"/>
      <c r="M332" s="100"/>
      <c r="N332" s="99"/>
      <c r="O332" s="99"/>
      <c r="P332" s="99"/>
      <c r="Q332" s="99"/>
      <c r="R332" s="100"/>
      <c r="S332" s="99"/>
      <c r="T332" s="99"/>
      <c r="U332" s="99"/>
      <c r="V332" s="99"/>
      <c r="W332" s="96">
        <f>((IF(S332=Datos!$B$83,0,IF(S332=Datos!$B$84,5,IF(S332=Datos!$B$85,10,IF(S332=Datos!$B$86,15,IF(S332=Datos!$B$87,20,IF(S332=Datos!$B$88,25,0)))))))/100)+((IF(T332=Datos!$B$83,0,IF(T332=Datos!$B$84,5,IF(T332=Datos!$B$85,10,IF(T332=Datos!$B$86,15,IF(T332=Datos!$B$87,20,IF(T332=Datos!$B$88,25,0)))))))/100)+((IF(U332=Datos!$B$83,0,IF(U332=Datos!$B$84,5,IF(U332=Datos!$B$85,10,IF(U332=Datos!$B$86,15,IF(U332=Datos!$B$87,20,IF(U332=Datos!$B$88,25,0)))))))/100)+((IF(V332=Datos!$B$83,0,IF(V332=Datos!$B$84,5,IF(V332=Datos!$B$85,10,IF(V332=Datos!$B$86,15,IF(V332=Datos!$B$87,20,IF(V332=Datos!$B$88,25,0)))))))/100)</f>
        <v>0</v>
      </c>
      <c r="X332" s="221"/>
      <c r="Y332" s="212"/>
      <c r="Z332" s="224"/>
      <c r="AA332" s="212"/>
      <c r="AB332" s="215"/>
      <c r="AC332" s="104"/>
    </row>
    <row r="333" spans="2:29" s="66" customFormat="1" ht="30" customHeight="1" x14ac:dyDescent="0.25">
      <c r="B333" s="164"/>
      <c r="C333" s="165"/>
      <c r="D333" s="212"/>
      <c r="E333" s="227"/>
      <c r="F333" s="165"/>
      <c r="G333" s="230"/>
      <c r="H333" s="99"/>
      <c r="I333" s="100"/>
      <c r="J333" s="218"/>
      <c r="K333" s="218"/>
      <c r="L333" s="215"/>
      <c r="M333" s="100"/>
      <c r="N333" s="99"/>
      <c r="O333" s="99"/>
      <c r="P333" s="99"/>
      <c r="Q333" s="99"/>
      <c r="R333" s="100"/>
      <c r="S333" s="99"/>
      <c r="T333" s="99"/>
      <c r="U333" s="99"/>
      <c r="V333" s="99"/>
      <c r="W333" s="96">
        <f>((IF(S333=Datos!$B$83,0,IF(S333=Datos!$B$84,5,IF(S333=Datos!$B$85,10,IF(S333=Datos!$B$86,15,IF(S333=Datos!$B$87,20,IF(S333=Datos!$B$88,25,0)))))))/100)+((IF(T333=Datos!$B$83,0,IF(T333=Datos!$B$84,5,IF(T333=Datos!$B$85,10,IF(T333=Datos!$B$86,15,IF(T333=Datos!$B$87,20,IF(T333=Datos!$B$88,25,0)))))))/100)+((IF(U333=Datos!$B$83,0,IF(U333=Datos!$B$84,5,IF(U333=Datos!$B$85,10,IF(U333=Datos!$B$86,15,IF(U333=Datos!$B$87,20,IF(U333=Datos!$B$88,25,0)))))))/100)+((IF(V333=Datos!$B$83,0,IF(V333=Datos!$B$84,5,IF(V333=Datos!$B$85,10,IF(V333=Datos!$B$86,15,IF(V333=Datos!$B$87,20,IF(V333=Datos!$B$88,25,0)))))))/100)</f>
        <v>0</v>
      </c>
      <c r="X333" s="221"/>
      <c r="Y333" s="212"/>
      <c r="Z333" s="224"/>
      <c r="AA333" s="212"/>
      <c r="AB333" s="215"/>
      <c r="AC333" s="104"/>
    </row>
    <row r="334" spans="2:29" s="66" customFormat="1" ht="30" customHeight="1" thickBot="1" x14ac:dyDescent="0.3">
      <c r="B334" s="166"/>
      <c r="C334" s="167"/>
      <c r="D334" s="213"/>
      <c r="E334" s="228"/>
      <c r="F334" s="167"/>
      <c r="G334" s="231"/>
      <c r="H334" s="101"/>
      <c r="I334" s="102"/>
      <c r="J334" s="219"/>
      <c r="K334" s="219"/>
      <c r="L334" s="216"/>
      <c r="M334" s="102"/>
      <c r="N334" s="101"/>
      <c r="O334" s="101"/>
      <c r="P334" s="101"/>
      <c r="Q334" s="101"/>
      <c r="R334" s="102"/>
      <c r="S334" s="101"/>
      <c r="T334" s="101"/>
      <c r="U334" s="101"/>
      <c r="V334" s="101"/>
      <c r="W334" s="97">
        <f>((IF(S334=Datos!$B$83,0,IF(S334=Datos!$B$84,5,IF(S334=Datos!$B$85,10,IF(S334=Datos!$B$86,15,IF(S334=Datos!$B$87,20,IF(S334=Datos!$B$88,25,0)))))))/100)+((IF(T334=Datos!$B$83,0,IF(T334=Datos!$B$84,5,IF(T334=Datos!$B$85,10,IF(T334=Datos!$B$86,15,IF(T334=Datos!$B$87,20,IF(T334=Datos!$B$88,25,0)))))))/100)+((IF(U334=Datos!$B$83,0,IF(U334=Datos!$B$84,5,IF(U334=Datos!$B$85,10,IF(U334=Datos!$B$86,15,IF(U334=Datos!$B$87,20,IF(U334=Datos!$B$88,25,0)))))))/100)+((IF(V334=Datos!$B$83,0,IF(V334=Datos!$B$84,5,IF(V334=Datos!$B$85,10,IF(V334=Datos!$B$86,15,IF(V334=Datos!$B$87,20,IF(V334=Datos!$B$88,25,0)))))))/100)</f>
        <v>0</v>
      </c>
      <c r="X334" s="222"/>
      <c r="Y334" s="213"/>
      <c r="Z334" s="225"/>
      <c r="AA334" s="213"/>
      <c r="AB334" s="216"/>
      <c r="AC334" s="105"/>
    </row>
    <row r="335" spans="2:29" s="66" customFormat="1" ht="30" customHeight="1" x14ac:dyDescent="0.25">
      <c r="B335" s="162"/>
      <c r="C335" s="163"/>
      <c r="D335" s="211" t="str">
        <f>IF(B335="","-",VLOOKUP(B335,Datos!$B$3:$C$25,2,FALSE))</f>
        <v>-</v>
      </c>
      <c r="E335" s="226"/>
      <c r="F335" s="163"/>
      <c r="G335" s="229"/>
      <c r="H335" s="81"/>
      <c r="I335" s="79"/>
      <c r="J335" s="217"/>
      <c r="K335" s="217"/>
      <c r="L335" s="214" t="str">
        <f>IF(AND(J335=Datos!$B$186,K335=Datos!$B$193),Datos!$D$186,IF(AND(J335=Datos!$B$186,K335=Datos!$B$194),Datos!$E$186,IF(AND(J335=Datos!$B$186,K335=Datos!$B$195),Datos!$F$186,IF(AND(J335=Datos!$B$186,K335=Datos!$B$196),Datos!$G$186,IF(AND(J335=Datos!$B$186,K335=Datos!$B$197),Datos!$H$186,IF(AND(J335=Datos!$B$187,K335=Datos!$B$193),Datos!$D$187,IF(AND(J335=Datos!$B$187,K335=Datos!$B$194),Datos!$E$187,IF(AND(J335=Datos!$B$187,K335=Datos!$B$195),Datos!$F$187,IF(AND(J335=Datos!$B$187,K335=Datos!$B$196),Datos!$G$187,IF(AND(J335=Datos!$B$187,K335=Datos!$B$197),Datos!$H$187,IF(AND(J335=Datos!$B$188,K335=Datos!$B$193),Datos!$D$188,IF(AND(J335=Datos!$B$188,K335=Datos!$B$194),Datos!$E$188,IF(AND(J335=Datos!$B$188,K335=Datos!$B$195),Datos!$F$188,IF(AND(J335=Datos!$B$188,K335=Datos!$B$196),Datos!$G$188,IF(AND(J335=Datos!$B$188,K335=Datos!$B$197),Datos!$H$188,IF(AND(J335=Datos!$B$189,K335=Datos!$B$193),Datos!$D$189,IF(AND(J335=Datos!$B$189,K335=Datos!$B$194),Datos!$E$189,IF(AND(J335=Datos!$B$189,K335=Datos!$B$195),Datos!$F$189,IF(AND(J335=Datos!$B$189,K335=Datos!$B$196),Datos!$G$189,IF(AND(J335=Datos!$B$189,K335=Datos!$B$197),Datos!$H$189,IF(AND(J335=Datos!$B$190,K335=Datos!$B$193),Datos!$D$190,IF(AND(J335=Datos!$B$190,K335=Datos!$B$194),Datos!$E$190,IF(AND(J335=Datos!$B$190,K335=Datos!$B$195),Datos!$F$190,IF(AND(J335=Datos!$B$190,K335=Datos!$B$196),Datos!$G$190,IF(AND(J335=Datos!$B$190,K335=Datos!$B$197),Datos!$H$190,"-")))))))))))))))))))))))))</f>
        <v>-</v>
      </c>
      <c r="M335" s="79"/>
      <c r="N335" s="81"/>
      <c r="O335" s="81"/>
      <c r="P335" s="81"/>
      <c r="Q335" s="81"/>
      <c r="R335" s="79"/>
      <c r="S335" s="81"/>
      <c r="T335" s="81"/>
      <c r="U335" s="81"/>
      <c r="V335" s="81"/>
      <c r="W335" s="80">
        <f>((IF(S335=Datos!$B$83,0,IF(S335=Datos!$B$84,5,IF(S335=Datos!$B$85,10,IF(S335=Datos!$B$86,15,IF(S335=Datos!$B$87,20,IF(S335=Datos!$B$88,25,0)))))))/100)+((IF(T335=Datos!$B$83,0,IF(T335=Datos!$B$84,5,IF(T335=Datos!$B$85,10,IF(T335=Datos!$B$86,15,IF(T335=Datos!$B$87,20,IF(T335=Datos!$B$88,25,0)))))))/100)+((IF(U335=Datos!$B$83,0,IF(U335=Datos!$B$84,5,IF(U335=Datos!$B$85,10,IF(U335=Datos!$B$86,15,IF(U335=Datos!$B$87,20,IF(U335=Datos!$B$88,25,0)))))))/100)+((IF(V335=Datos!$B$83,0,IF(V335=Datos!$B$84,5,IF(V335=Datos!$B$85,10,IF(V335=Datos!$B$86,15,IF(V335=Datos!$B$87,20,IF(V335=Datos!$B$88,25,0)))))))/100)</f>
        <v>0</v>
      </c>
      <c r="X335" s="220">
        <f>IF(ISERROR((IF(R335=Datos!$B$80,W335,0)+IF(R336=Datos!$B$80,W336,0)+IF(R337=Datos!$B$80,W337,0)+IF(R338=Datos!$B$80,W338,0)+IF(R339=Datos!$B$80,W339,0)+IF(R340=Datos!$B$80,W340,0))/(IF(R335=Datos!$B$80,1,0)+IF(R336=Datos!$B$80,1,0)+IF(R337=Datos!$B$80,1,0)+IF(R338=Datos!$B$80,1,0)+IF(R339=Datos!$B$80,1,0)+IF(R340=Datos!$B$80,1,0))),0,(IF(R335=Datos!$B$80,W335,0)+IF(R336=Datos!$B$80,W336,0)+IF(R337=Datos!$B$80,W337,0)+IF(R338=Datos!$B$80,W338,0)+IF(R339=Datos!$B$80,W339,0)+IF(R340=Datos!$B$80,W340,0))/(IF(R335=Datos!$B$80,1,0)+IF(R336=Datos!$B$80,1,0)+IF(R337=Datos!$B$80,1,0)+IF(R338=Datos!$B$80,1,0)+IF(R339=Datos!$B$80,1,0)+IF(R340=Datos!$B$80,1,0)))</f>
        <v>0</v>
      </c>
      <c r="Y335" s="211" t="str">
        <f>IF(J335="","-",(IF(X335&gt;0,(IF(J335=Datos!$B$65,Datos!$B$65,IF(AND(J335=Datos!$B$66,X335&gt;0.49),Datos!$B$65,IF(AND(J335=Datos!$B$67,X335&gt;0.74),Datos!$B$65,IF(AND(J335=Datos!$B$67,X335&lt;0.75,X335&gt;0.49),Datos!$B$66,IF(AND(J335=Datos!$B$68,X335&gt;0.74),Datos!$B$66,IF(AND(J335=Datos!$B$68,X335&lt;0.75,X335&gt;0.49),Datos!$B$67,IF(AND(J335=Datos!$B$69,X335&gt;0.74),Datos!$B$67,IF(AND(J335=Datos!$B$69,X335&lt;0.75,X335&gt;0.49),Datos!$B$68,J335))))))))),J335)))</f>
        <v>-</v>
      </c>
      <c r="Z335" s="223">
        <f>IF(ISERROR((IF(R335=Datos!$B$79,W335,0)+IF(R336=Datos!$B$79,W336,0)+IF(R337=Datos!$B$79,W337,0)+IF(R338=Datos!$B$79,W338,0)+IF(R339=Datos!$B$79,W339,0)+IF(R340=Datos!$B$79,W340,0))/(IF(R335=Datos!$B$79,1,0)+IF(R336=Datos!$B$79,1,0)+IF(R337=Datos!$B$79,1,0)+IF(R338=Datos!$B$79,1,0)+IF(R339=Datos!$B$79,1,0)+IF(R340=Datos!$B$79,1,0))),0,(IF(R335=Datos!$B$79,W335,0)+IF(R336=Datos!$B$79,W336,0)+IF(R337=Datos!$B$79,W337,0)+IF(R338=Datos!$B$79,W338,0)+IF(R339=Datos!$B$79,W339,0)+IF(R340=Datos!$B$79,W340,0))/(IF(R335=Datos!$B$79,1,0)+IF(R336=Datos!$B$79,1,0)+IF(R337=Datos!$B$79,1,0)+IF(R338=Datos!$B$79,1,0)+IF(R339=Datos!$B$79,1,0)+IF(R340=Datos!$B$79,1,0)))</f>
        <v>0</v>
      </c>
      <c r="AA335" s="211" t="str">
        <f>IF(K335="","-",(IF(Z335&gt;0,(IF(K335=Datos!$B$72,Datos!$B$72,IF(AND(K335=Datos!$B$73,Z335&gt;0.49),Datos!$B$72,IF(AND(K335=Datos!$B$74,Z335&gt;0.74),Datos!$B$72,IF(AND(K335=Datos!$B$74,Z335&lt;0.75,Z335&gt;0.49),Datos!$B$73,IF(AND(K335=Datos!$B$75,Z335&gt;0.74),Datos!$B$73,IF(AND(K335=Datos!$B$75,Z335&lt;0.75,Z335&gt;0.49),Datos!$B$74,IF(AND(K335=Datos!$B$76,Z335&gt;0.74),Datos!$B$74,IF(AND(K335=Datos!$B$76,Z335&lt;0.75,Z335&gt;0.49),Datos!$B$75,K335))))))))),K335)))</f>
        <v>-</v>
      </c>
      <c r="AB335" s="214" t="str">
        <f>IF(AND(Y335=Datos!$B$186,AA335=Datos!$B$193),Datos!$D$186,IF(AND(Y335=Datos!$B$186,AA335=Datos!$B$194),Datos!$E$186,IF(AND(Y335=Datos!$B$186,AA335=Datos!$B$195),Datos!$F$186,IF(AND(Y335=Datos!$B$186,AA335=Datos!$B$196),Datos!$G$186,IF(AND(Y335=Datos!$B$186,AA335=Datos!$B$197),Datos!$H$186,IF(AND(Y335=Datos!$B$187,AA335=Datos!$B$193),Datos!$D$187,IF(AND(Y335=Datos!$B$187,AA335=Datos!$B$194),Datos!$E$187,IF(AND(Y335=Datos!$B$187,AA335=Datos!$B$195),Datos!$F$187,IF(AND(Y335=Datos!$B$187,AA335=Datos!$B$196),Datos!$G$187,IF(AND(Y335=Datos!$B$187,AA335=Datos!$B$197),Datos!$H$187,IF(AND(Y335=Datos!$B$188,AA335=Datos!$B$193),Datos!$D$188,IF(AND(Y335=Datos!$B$188,AA335=Datos!$B$194),Datos!$E$188,IF(AND(Y335=Datos!$B$188,AA335=Datos!$B$195),Datos!$F$188,IF(AND(Y335=Datos!$B$188,AA335=Datos!$B$196),Datos!$G$188,IF(AND(Y335=Datos!$B$188,AA335=Datos!$B$197),Datos!$H$188,IF(AND(Y335=Datos!$B$189,AA335=Datos!$B$193),Datos!$D$189,IF(AND(Y335=Datos!$B$189,AA335=Datos!$B$194),Datos!$E$189,IF(AND(Y335=Datos!$B$189,AA335=Datos!$B$195),Datos!$F$189,IF(AND(Y335=Datos!$B$189,AA335=Datos!$B$196),Datos!$G$189,IF(AND(Y335=Datos!$B$189,AA335=Datos!$B$197),Datos!$H$189,IF(AND(Y335=Datos!$B$190,AA335=Datos!$B$193),Datos!$D$190,IF(AND(Y335=Datos!$B$190,AA335=Datos!$B$194),Datos!$E$190,IF(AND(Y335=Datos!$B$190,AA335=Datos!$B$195),Datos!$F$190,IF(AND(Y335=Datos!$B$190,AA335=Datos!$B$196),Datos!$G$190,IF(AND(Y335=Datos!$B$190,AA335=Datos!$B$197),Datos!$H$190,"-")))))))))))))))))))))))))</f>
        <v>-</v>
      </c>
      <c r="AC335" s="103"/>
    </row>
    <row r="336" spans="2:29" s="66" customFormat="1" ht="30" customHeight="1" x14ac:dyDescent="0.25">
      <c r="B336" s="164"/>
      <c r="C336" s="165"/>
      <c r="D336" s="212"/>
      <c r="E336" s="227"/>
      <c r="F336" s="165"/>
      <c r="G336" s="230"/>
      <c r="H336" s="99"/>
      <c r="I336" s="100"/>
      <c r="J336" s="218"/>
      <c r="K336" s="218"/>
      <c r="L336" s="215"/>
      <c r="M336" s="100"/>
      <c r="N336" s="99"/>
      <c r="O336" s="99"/>
      <c r="P336" s="99"/>
      <c r="Q336" s="99"/>
      <c r="R336" s="100"/>
      <c r="S336" s="99"/>
      <c r="T336" s="99"/>
      <c r="U336" s="99"/>
      <c r="V336" s="99"/>
      <c r="W336" s="96">
        <f>((IF(S336=Datos!$B$83,0,IF(S336=Datos!$B$84,5,IF(S336=Datos!$B$85,10,IF(S336=Datos!$B$86,15,IF(S336=Datos!$B$87,20,IF(S336=Datos!$B$88,25,0)))))))/100)+((IF(T336=Datos!$B$83,0,IF(T336=Datos!$B$84,5,IF(T336=Datos!$B$85,10,IF(T336=Datos!$B$86,15,IF(T336=Datos!$B$87,20,IF(T336=Datos!$B$88,25,0)))))))/100)+((IF(U336=Datos!$B$83,0,IF(U336=Datos!$B$84,5,IF(U336=Datos!$B$85,10,IF(U336=Datos!$B$86,15,IF(U336=Datos!$B$87,20,IF(U336=Datos!$B$88,25,0)))))))/100)+((IF(V336=Datos!$B$83,0,IF(V336=Datos!$B$84,5,IF(V336=Datos!$B$85,10,IF(V336=Datos!$B$86,15,IF(V336=Datos!$B$87,20,IF(V336=Datos!$B$88,25,0)))))))/100)</f>
        <v>0</v>
      </c>
      <c r="X336" s="221"/>
      <c r="Y336" s="212"/>
      <c r="Z336" s="224"/>
      <c r="AA336" s="212"/>
      <c r="AB336" s="215"/>
      <c r="AC336" s="104"/>
    </row>
    <row r="337" spans="2:29" s="66" customFormat="1" ht="30" customHeight="1" x14ac:dyDescent="0.25">
      <c r="B337" s="164"/>
      <c r="C337" s="165"/>
      <c r="D337" s="212"/>
      <c r="E337" s="227"/>
      <c r="F337" s="165"/>
      <c r="G337" s="230"/>
      <c r="H337" s="99"/>
      <c r="I337" s="100"/>
      <c r="J337" s="218"/>
      <c r="K337" s="218"/>
      <c r="L337" s="215"/>
      <c r="M337" s="100"/>
      <c r="N337" s="99"/>
      <c r="O337" s="99"/>
      <c r="P337" s="99"/>
      <c r="Q337" s="99"/>
      <c r="R337" s="100"/>
      <c r="S337" s="99"/>
      <c r="T337" s="99"/>
      <c r="U337" s="99"/>
      <c r="V337" s="99"/>
      <c r="W337" s="96">
        <f>((IF(S337=Datos!$B$83,0,IF(S337=Datos!$B$84,5,IF(S337=Datos!$B$85,10,IF(S337=Datos!$B$86,15,IF(S337=Datos!$B$87,20,IF(S337=Datos!$B$88,25,0)))))))/100)+((IF(T337=Datos!$B$83,0,IF(T337=Datos!$B$84,5,IF(T337=Datos!$B$85,10,IF(T337=Datos!$B$86,15,IF(T337=Datos!$B$87,20,IF(T337=Datos!$B$88,25,0)))))))/100)+((IF(U337=Datos!$B$83,0,IF(U337=Datos!$B$84,5,IF(U337=Datos!$B$85,10,IF(U337=Datos!$B$86,15,IF(U337=Datos!$B$87,20,IF(U337=Datos!$B$88,25,0)))))))/100)+((IF(V337=Datos!$B$83,0,IF(V337=Datos!$B$84,5,IF(V337=Datos!$B$85,10,IF(V337=Datos!$B$86,15,IF(V337=Datos!$B$87,20,IF(V337=Datos!$B$88,25,0)))))))/100)</f>
        <v>0</v>
      </c>
      <c r="X337" s="221"/>
      <c r="Y337" s="212"/>
      <c r="Z337" s="224"/>
      <c r="AA337" s="212"/>
      <c r="AB337" s="215"/>
      <c r="AC337" s="104"/>
    </row>
    <row r="338" spans="2:29" s="66" customFormat="1" ht="30" customHeight="1" x14ac:dyDescent="0.25">
      <c r="B338" s="164"/>
      <c r="C338" s="165"/>
      <c r="D338" s="212"/>
      <c r="E338" s="227"/>
      <c r="F338" s="165"/>
      <c r="G338" s="230"/>
      <c r="H338" s="99"/>
      <c r="I338" s="100"/>
      <c r="J338" s="218"/>
      <c r="K338" s="218"/>
      <c r="L338" s="215"/>
      <c r="M338" s="100"/>
      <c r="N338" s="99"/>
      <c r="O338" s="99"/>
      <c r="P338" s="99"/>
      <c r="Q338" s="99"/>
      <c r="R338" s="100"/>
      <c r="S338" s="99"/>
      <c r="T338" s="99"/>
      <c r="U338" s="99"/>
      <c r="V338" s="99"/>
      <c r="W338" s="96">
        <f>((IF(S338=Datos!$B$83,0,IF(S338=Datos!$B$84,5,IF(S338=Datos!$B$85,10,IF(S338=Datos!$B$86,15,IF(S338=Datos!$B$87,20,IF(S338=Datos!$B$88,25,0)))))))/100)+((IF(T338=Datos!$B$83,0,IF(T338=Datos!$B$84,5,IF(T338=Datos!$B$85,10,IF(T338=Datos!$B$86,15,IF(T338=Datos!$B$87,20,IF(T338=Datos!$B$88,25,0)))))))/100)+((IF(U338=Datos!$B$83,0,IF(U338=Datos!$B$84,5,IF(U338=Datos!$B$85,10,IF(U338=Datos!$B$86,15,IF(U338=Datos!$B$87,20,IF(U338=Datos!$B$88,25,0)))))))/100)+((IF(V338=Datos!$B$83,0,IF(V338=Datos!$B$84,5,IF(V338=Datos!$B$85,10,IF(V338=Datos!$B$86,15,IF(V338=Datos!$B$87,20,IF(V338=Datos!$B$88,25,0)))))))/100)</f>
        <v>0</v>
      </c>
      <c r="X338" s="221"/>
      <c r="Y338" s="212"/>
      <c r="Z338" s="224"/>
      <c r="AA338" s="212"/>
      <c r="AB338" s="215"/>
      <c r="AC338" s="104"/>
    </row>
    <row r="339" spans="2:29" s="66" customFormat="1" ht="30" customHeight="1" x14ac:dyDescent="0.25">
      <c r="B339" s="164"/>
      <c r="C339" s="165"/>
      <c r="D339" s="212"/>
      <c r="E339" s="227"/>
      <c r="F339" s="165"/>
      <c r="G339" s="230"/>
      <c r="H339" s="99"/>
      <c r="I339" s="100"/>
      <c r="J339" s="218"/>
      <c r="K339" s="218"/>
      <c r="L339" s="215"/>
      <c r="M339" s="100"/>
      <c r="N339" s="99"/>
      <c r="O339" s="99"/>
      <c r="P339" s="99"/>
      <c r="Q339" s="99"/>
      <c r="R339" s="100"/>
      <c r="S339" s="99"/>
      <c r="T339" s="99"/>
      <c r="U339" s="99"/>
      <c r="V339" s="99"/>
      <c r="W339" s="96">
        <f>((IF(S339=Datos!$B$83,0,IF(S339=Datos!$B$84,5,IF(S339=Datos!$B$85,10,IF(S339=Datos!$B$86,15,IF(S339=Datos!$B$87,20,IF(S339=Datos!$B$88,25,0)))))))/100)+((IF(T339=Datos!$B$83,0,IF(T339=Datos!$B$84,5,IF(T339=Datos!$B$85,10,IF(T339=Datos!$B$86,15,IF(T339=Datos!$B$87,20,IF(T339=Datos!$B$88,25,0)))))))/100)+((IF(U339=Datos!$B$83,0,IF(U339=Datos!$B$84,5,IF(U339=Datos!$B$85,10,IF(U339=Datos!$B$86,15,IF(U339=Datos!$B$87,20,IF(U339=Datos!$B$88,25,0)))))))/100)+((IF(V339=Datos!$B$83,0,IF(V339=Datos!$B$84,5,IF(V339=Datos!$B$85,10,IF(V339=Datos!$B$86,15,IF(V339=Datos!$B$87,20,IF(V339=Datos!$B$88,25,0)))))))/100)</f>
        <v>0</v>
      </c>
      <c r="X339" s="221"/>
      <c r="Y339" s="212"/>
      <c r="Z339" s="224"/>
      <c r="AA339" s="212"/>
      <c r="AB339" s="215"/>
      <c r="AC339" s="104"/>
    </row>
    <row r="340" spans="2:29" s="66" customFormat="1" ht="30" customHeight="1" thickBot="1" x14ac:dyDescent="0.3">
      <c r="B340" s="166"/>
      <c r="C340" s="167"/>
      <c r="D340" s="213"/>
      <c r="E340" s="228"/>
      <c r="F340" s="167"/>
      <c r="G340" s="231"/>
      <c r="H340" s="101"/>
      <c r="I340" s="102"/>
      <c r="J340" s="219"/>
      <c r="K340" s="219"/>
      <c r="L340" s="216"/>
      <c r="M340" s="102"/>
      <c r="N340" s="101"/>
      <c r="O340" s="101"/>
      <c r="P340" s="101"/>
      <c r="Q340" s="101"/>
      <c r="R340" s="102"/>
      <c r="S340" s="101"/>
      <c r="T340" s="101"/>
      <c r="U340" s="101"/>
      <c r="V340" s="101"/>
      <c r="W340" s="97">
        <f>((IF(S340=Datos!$B$83,0,IF(S340=Datos!$B$84,5,IF(S340=Datos!$B$85,10,IF(S340=Datos!$B$86,15,IF(S340=Datos!$B$87,20,IF(S340=Datos!$B$88,25,0)))))))/100)+((IF(T340=Datos!$B$83,0,IF(T340=Datos!$B$84,5,IF(T340=Datos!$B$85,10,IF(T340=Datos!$B$86,15,IF(T340=Datos!$B$87,20,IF(T340=Datos!$B$88,25,0)))))))/100)+((IF(U340=Datos!$B$83,0,IF(U340=Datos!$B$84,5,IF(U340=Datos!$B$85,10,IF(U340=Datos!$B$86,15,IF(U340=Datos!$B$87,20,IF(U340=Datos!$B$88,25,0)))))))/100)+((IF(V340=Datos!$B$83,0,IF(V340=Datos!$B$84,5,IF(V340=Datos!$B$85,10,IF(V340=Datos!$B$86,15,IF(V340=Datos!$B$87,20,IF(V340=Datos!$B$88,25,0)))))))/100)</f>
        <v>0</v>
      </c>
      <c r="X340" s="222"/>
      <c r="Y340" s="213"/>
      <c r="Z340" s="225"/>
      <c r="AA340" s="213"/>
      <c r="AB340" s="216"/>
      <c r="AC340" s="105"/>
    </row>
    <row r="341" spans="2:29" s="66" customFormat="1" ht="30" customHeight="1" x14ac:dyDescent="0.25">
      <c r="B341" s="162"/>
      <c r="C341" s="163"/>
      <c r="D341" s="211" t="str">
        <f>IF(B341="","-",VLOOKUP(B341,Datos!$B$3:$C$25,2,FALSE))</f>
        <v>-</v>
      </c>
      <c r="E341" s="226"/>
      <c r="F341" s="163"/>
      <c r="G341" s="229"/>
      <c r="H341" s="81"/>
      <c r="I341" s="79"/>
      <c r="J341" s="217"/>
      <c r="K341" s="217"/>
      <c r="L341" s="214" t="str">
        <f>IF(AND(J341=Datos!$B$186,K341=Datos!$B$193),Datos!$D$186,IF(AND(J341=Datos!$B$186,K341=Datos!$B$194),Datos!$E$186,IF(AND(J341=Datos!$B$186,K341=Datos!$B$195),Datos!$F$186,IF(AND(J341=Datos!$B$186,K341=Datos!$B$196),Datos!$G$186,IF(AND(J341=Datos!$B$186,K341=Datos!$B$197),Datos!$H$186,IF(AND(J341=Datos!$B$187,K341=Datos!$B$193),Datos!$D$187,IF(AND(J341=Datos!$B$187,K341=Datos!$B$194),Datos!$E$187,IF(AND(J341=Datos!$B$187,K341=Datos!$B$195),Datos!$F$187,IF(AND(J341=Datos!$B$187,K341=Datos!$B$196),Datos!$G$187,IF(AND(J341=Datos!$B$187,K341=Datos!$B$197),Datos!$H$187,IF(AND(J341=Datos!$B$188,K341=Datos!$B$193),Datos!$D$188,IF(AND(J341=Datos!$B$188,K341=Datos!$B$194),Datos!$E$188,IF(AND(J341=Datos!$B$188,K341=Datos!$B$195),Datos!$F$188,IF(AND(J341=Datos!$B$188,K341=Datos!$B$196),Datos!$G$188,IF(AND(J341=Datos!$B$188,K341=Datos!$B$197),Datos!$H$188,IF(AND(J341=Datos!$B$189,K341=Datos!$B$193),Datos!$D$189,IF(AND(J341=Datos!$B$189,K341=Datos!$B$194),Datos!$E$189,IF(AND(J341=Datos!$B$189,K341=Datos!$B$195),Datos!$F$189,IF(AND(J341=Datos!$B$189,K341=Datos!$B$196),Datos!$G$189,IF(AND(J341=Datos!$B$189,K341=Datos!$B$197),Datos!$H$189,IF(AND(J341=Datos!$B$190,K341=Datos!$B$193),Datos!$D$190,IF(AND(J341=Datos!$B$190,K341=Datos!$B$194),Datos!$E$190,IF(AND(J341=Datos!$B$190,K341=Datos!$B$195),Datos!$F$190,IF(AND(J341=Datos!$B$190,K341=Datos!$B$196),Datos!$G$190,IF(AND(J341=Datos!$B$190,K341=Datos!$B$197),Datos!$H$190,"-")))))))))))))))))))))))))</f>
        <v>-</v>
      </c>
      <c r="M341" s="79"/>
      <c r="N341" s="81"/>
      <c r="O341" s="81"/>
      <c r="P341" s="81"/>
      <c r="Q341" s="81"/>
      <c r="R341" s="79"/>
      <c r="S341" s="81"/>
      <c r="T341" s="81"/>
      <c r="U341" s="81"/>
      <c r="V341" s="81"/>
      <c r="W341" s="80">
        <f>((IF(S341=Datos!$B$83,0,IF(S341=Datos!$B$84,5,IF(S341=Datos!$B$85,10,IF(S341=Datos!$B$86,15,IF(S341=Datos!$B$87,20,IF(S341=Datos!$B$88,25,0)))))))/100)+((IF(T341=Datos!$B$83,0,IF(T341=Datos!$B$84,5,IF(T341=Datos!$B$85,10,IF(T341=Datos!$B$86,15,IF(T341=Datos!$B$87,20,IF(T341=Datos!$B$88,25,0)))))))/100)+((IF(U341=Datos!$B$83,0,IF(U341=Datos!$B$84,5,IF(U341=Datos!$B$85,10,IF(U341=Datos!$B$86,15,IF(U341=Datos!$B$87,20,IF(U341=Datos!$B$88,25,0)))))))/100)+((IF(V341=Datos!$B$83,0,IF(V341=Datos!$B$84,5,IF(V341=Datos!$B$85,10,IF(V341=Datos!$B$86,15,IF(V341=Datos!$B$87,20,IF(V341=Datos!$B$88,25,0)))))))/100)</f>
        <v>0</v>
      </c>
      <c r="X341" s="220">
        <f>IF(ISERROR((IF(R341=Datos!$B$80,W341,0)+IF(R342=Datos!$B$80,W342,0)+IF(R343=Datos!$B$80,W343,0)+IF(R344=Datos!$B$80,W344,0)+IF(R345=Datos!$B$80,W345,0)+IF(R346=Datos!$B$80,W346,0))/(IF(R341=Datos!$B$80,1,0)+IF(R342=Datos!$B$80,1,0)+IF(R343=Datos!$B$80,1,0)+IF(R344=Datos!$B$80,1,0)+IF(R345=Datos!$B$80,1,0)+IF(R346=Datos!$B$80,1,0))),0,(IF(R341=Datos!$B$80,W341,0)+IF(R342=Datos!$B$80,W342,0)+IF(R343=Datos!$B$80,W343,0)+IF(R344=Datos!$B$80,W344,0)+IF(R345=Datos!$B$80,W345,0)+IF(R346=Datos!$B$80,W346,0))/(IF(R341=Datos!$B$80,1,0)+IF(R342=Datos!$B$80,1,0)+IF(R343=Datos!$B$80,1,0)+IF(R344=Datos!$B$80,1,0)+IF(R345=Datos!$B$80,1,0)+IF(R346=Datos!$B$80,1,0)))</f>
        <v>0</v>
      </c>
      <c r="Y341" s="211" t="str">
        <f>IF(J341="","-",(IF(X341&gt;0,(IF(J341=Datos!$B$65,Datos!$B$65,IF(AND(J341=Datos!$B$66,X341&gt;0.49),Datos!$B$65,IF(AND(J341=Datos!$B$67,X341&gt;0.74),Datos!$B$65,IF(AND(J341=Datos!$B$67,X341&lt;0.75,X341&gt;0.49),Datos!$B$66,IF(AND(J341=Datos!$B$68,X341&gt;0.74),Datos!$B$66,IF(AND(J341=Datos!$B$68,X341&lt;0.75,X341&gt;0.49),Datos!$B$67,IF(AND(J341=Datos!$B$69,X341&gt;0.74),Datos!$B$67,IF(AND(J341=Datos!$B$69,X341&lt;0.75,X341&gt;0.49),Datos!$B$68,J341))))))))),J341)))</f>
        <v>-</v>
      </c>
      <c r="Z341" s="223">
        <f>IF(ISERROR((IF(R341=Datos!$B$79,W341,0)+IF(R342=Datos!$B$79,W342,0)+IF(R343=Datos!$B$79,W343,0)+IF(R344=Datos!$B$79,W344,0)+IF(R345=Datos!$B$79,W345,0)+IF(R346=Datos!$B$79,W346,0))/(IF(R341=Datos!$B$79,1,0)+IF(R342=Datos!$B$79,1,0)+IF(R343=Datos!$B$79,1,0)+IF(R344=Datos!$B$79,1,0)+IF(R345=Datos!$B$79,1,0)+IF(R346=Datos!$B$79,1,0))),0,(IF(R341=Datos!$B$79,W341,0)+IF(R342=Datos!$B$79,W342,0)+IF(R343=Datos!$B$79,W343,0)+IF(R344=Datos!$B$79,W344,0)+IF(R345=Datos!$B$79,W345,0)+IF(R346=Datos!$B$79,W346,0))/(IF(R341=Datos!$B$79,1,0)+IF(R342=Datos!$B$79,1,0)+IF(R343=Datos!$B$79,1,0)+IF(R344=Datos!$B$79,1,0)+IF(R345=Datos!$B$79,1,0)+IF(R346=Datos!$B$79,1,0)))</f>
        <v>0</v>
      </c>
      <c r="AA341" s="211" t="str">
        <f>IF(K341="","-",(IF(Z341&gt;0,(IF(K341=Datos!$B$72,Datos!$B$72,IF(AND(K341=Datos!$B$73,Z341&gt;0.49),Datos!$B$72,IF(AND(K341=Datos!$B$74,Z341&gt;0.74),Datos!$B$72,IF(AND(K341=Datos!$B$74,Z341&lt;0.75,Z341&gt;0.49),Datos!$B$73,IF(AND(K341=Datos!$B$75,Z341&gt;0.74),Datos!$B$73,IF(AND(K341=Datos!$B$75,Z341&lt;0.75,Z341&gt;0.49),Datos!$B$74,IF(AND(K341=Datos!$B$76,Z341&gt;0.74),Datos!$B$74,IF(AND(K341=Datos!$B$76,Z341&lt;0.75,Z341&gt;0.49),Datos!$B$75,K341))))))))),K341)))</f>
        <v>-</v>
      </c>
      <c r="AB341" s="214" t="str">
        <f>IF(AND(Y341=Datos!$B$186,AA341=Datos!$B$193),Datos!$D$186,IF(AND(Y341=Datos!$B$186,AA341=Datos!$B$194),Datos!$E$186,IF(AND(Y341=Datos!$B$186,AA341=Datos!$B$195),Datos!$F$186,IF(AND(Y341=Datos!$B$186,AA341=Datos!$B$196),Datos!$G$186,IF(AND(Y341=Datos!$B$186,AA341=Datos!$B$197),Datos!$H$186,IF(AND(Y341=Datos!$B$187,AA341=Datos!$B$193),Datos!$D$187,IF(AND(Y341=Datos!$B$187,AA341=Datos!$B$194),Datos!$E$187,IF(AND(Y341=Datos!$B$187,AA341=Datos!$B$195),Datos!$F$187,IF(AND(Y341=Datos!$B$187,AA341=Datos!$B$196),Datos!$G$187,IF(AND(Y341=Datos!$B$187,AA341=Datos!$B$197),Datos!$H$187,IF(AND(Y341=Datos!$B$188,AA341=Datos!$B$193),Datos!$D$188,IF(AND(Y341=Datos!$B$188,AA341=Datos!$B$194),Datos!$E$188,IF(AND(Y341=Datos!$B$188,AA341=Datos!$B$195),Datos!$F$188,IF(AND(Y341=Datos!$B$188,AA341=Datos!$B$196),Datos!$G$188,IF(AND(Y341=Datos!$B$188,AA341=Datos!$B$197),Datos!$H$188,IF(AND(Y341=Datos!$B$189,AA341=Datos!$B$193),Datos!$D$189,IF(AND(Y341=Datos!$B$189,AA341=Datos!$B$194),Datos!$E$189,IF(AND(Y341=Datos!$B$189,AA341=Datos!$B$195),Datos!$F$189,IF(AND(Y341=Datos!$B$189,AA341=Datos!$B$196),Datos!$G$189,IF(AND(Y341=Datos!$B$189,AA341=Datos!$B$197),Datos!$H$189,IF(AND(Y341=Datos!$B$190,AA341=Datos!$B$193),Datos!$D$190,IF(AND(Y341=Datos!$B$190,AA341=Datos!$B$194),Datos!$E$190,IF(AND(Y341=Datos!$B$190,AA341=Datos!$B$195),Datos!$F$190,IF(AND(Y341=Datos!$B$190,AA341=Datos!$B$196),Datos!$G$190,IF(AND(Y341=Datos!$B$190,AA341=Datos!$B$197),Datos!$H$190,"-")))))))))))))))))))))))))</f>
        <v>-</v>
      </c>
      <c r="AC341" s="103"/>
    </row>
    <row r="342" spans="2:29" s="66" customFormat="1" ht="30" customHeight="1" x14ac:dyDescent="0.25">
      <c r="B342" s="164"/>
      <c r="C342" s="165"/>
      <c r="D342" s="212"/>
      <c r="E342" s="227"/>
      <c r="F342" s="165"/>
      <c r="G342" s="230"/>
      <c r="H342" s="99"/>
      <c r="I342" s="100"/>
      <c r="J342" s="218"/>
      <c r="K342" s="218"/>
      <c r="L342" s="215"/>
      <c r="M342" s="100"/>
      <c r="N342" s="99"/>
      <c r="O342" s="99"/>
      <c r="P342" s="99"/>
      <c r="Q342" s="99"/>
      <c r="R342" s="100"/>
      <c r="S342" s="99"/>
      <c r="T342" s="99"/>
      <c r="U342" s="99"/>
      <c r="V342" s="99"/>
      <c r="W342" s="96">
        <f>((IF(S342=Datos!$B$83,0,IF(S342=Datos!$B$84,5,IF(S342=Datos!$B$85,10,IF(S342=Datos!$B$86,15,IF(S342=Datos!$B$87,20,IF(S342=Datos!$B$88,25,0)))))))/100)+((IF(T342=Datos!$B$83,0,IF(T342=Datos!$B$84,5,IF(T342=Datos!$B$85,10,IF(T342=Datos!$B$86,15,IF(T342=Datos!$B$87,20,IF(T342=Datos!$B$88,25,0)))))))/100)+((IF(U342=Datos!$B$83,0,IF(U342=Datos!$B$84,5,IF(U342=Datos!$B$85,10,IF(U342=Datos!$B$86,15,IF(U342=Datos!$B$87,20,IF(U342=Datos!$B$88,25,0)))))))/100)+((IF(V342=Datos!$B$83,0,IF(V342=Datos!$B$84,5,IF(V342=Datos!$B$85,10,IF(V342=Datos!$B$86,15,IF(V342=Datos!$B$87,20,IF(V342=Datos!$B$88,25,0)))))))/100)</f>
        <v>0</v>
      </c>
      <c r="X342" s="221"/>
      <c r="Y342" s="212"/>
      <c r="Z342" s="224"/>
      <c r="AA342" s="212"/>
      <c r="AB342" s="215"/>
      <c r="AC342" s="104"/>
    </row>
    <row r="343" spans="2:29" s="66" customFormat="1" ht="30" customHeight="1" x14ac:dyDescent="0.25">
      <c r="B343" s="164"/>
      <c r="C343" s="165"/>
      <c r="D343" s="212"/>
      <c r="E343" s="227"/>
      <c r="F343" s="165"/>
      <c r="G343" s="230"/>
      <c r="H343" s="99"/>
      <c r="I343" s="100"/>
      <c r="J343" s="218"/>
      <c r="K343" s="218"/>
      <c r="L343" s="215"/>
      <c r="M343" s="100"/>
      <c r="N343" s="99"/>
      <c r="O343" s="99"/>
      <c r="P343" s="99"/>
      <c r="Q343" s="99"/>
      <c r="R343" s="100"/>
      <c r="S343" s="99"/>
      <c r="T343" s="99"/>
      <c r="U343" s="99"/>
      <c r="V343" s="99"/>
      <c r="W343" s="96">
        <f>((IF(S343=Datos!$B$83,0,IF(S343=Datos!$B$84,5,IF(S343=Datos!$B$85,10,IF(S343=Datos!$B$86,15,IF(S343=Datos!$B$87,20,IF(S343=Datos!$B$88,25,0)))))))/100)+((IF(T343=Datos!$B$83,0,IF(T343=Datos!$B$84,5,IF(T343=Datos!$B$85,10,IF(T343=Datos!$B$86,15,IF(T343=Datos!$B$87,20,IF(T343=Datos!$B$88,25,0)))))))/100)+((IF(U343=Datos!$B$83,0,IF(U343=Datos!$B$84,5,IF(U343=Datos!$B$85,10,IF(U343=Datos!$B$86,15,IF(U343=Datos!$B$87,20,IF(U343=Datos!$B$88,25,0)))))))/100)+((IF(V343=Datos!$B$83,0,IF(V343=Datos!$B$84,5,IF(V343=Datos!$B$85,10,IF(V343=Datos!$B$86,15,IF(V343=Datos!$B$87,20,IF(V343=Datos!$B$88,25,0)))))))/100)</f>
        <v>0</v>
      </c>
      <c r="X343" s="221"/>
      <c r="Y343" s="212"/>
      <c r="Z343" s="224"/>
      <c r="AA343" s="212"/>
      <c r="AB343" s="215"/>
      <c r="AC343" s="104"/>
    </row>
    <row r="344" spans="2:29" s="66" customFormat="1" ht="30" customHeight="1" x14ac:dyDescent="0.25">
      <c r="B344" s="164"/>
      <c r="C344" s="165"/>
      <c r="D344" s="212"/>
      <c r="E344" s="227"/>
      <c r="F344" s="165"/>
      <c r="G344" s="230"/>
      <c r="H344" s="99"/>
      <c r="I344" s="100"/>
      <c r="J344" s="218"/>
      <c r="K344" s="218"/>
      <c r="L344" s="215"/>
      <c r="M344" s="100"/>
      <c r="N344" s="99"/>
      <c r="O344" s="99"/>
      <c r="P344" s="99"/>
      <c r="Q344" s="99"/>
      <c r="R344" s="100"/>
      <c r="S344" s="99"/>
      <c r="T344" s="99"/>
      <c r="U344" s="99"/>
      <c r="V344" s="99"/>
      <c r="W344" s="96">
        <f>((IF(S344=Datos!$B$83,0,IF(S344=Datos!$B$84,5,IF(S344=Datos!$B$85,10,IF(S344=Datos!$B$86,15,IF(S344=Datos!$B$87,20,IF(S344=Datos!$B$88,25,0)))))))/100)+((IF(T344=Datos!$B$83,0,IF(T344=Datos!$B$84,5,IF(T344=Datos!$B$85,10,IF(T344=Datos!$B$86,15,IF(T344=Datos!$B$87,20,IF(T344=Datos!$B$88,25,0)))))))/100)+((IF(U344=Datos!$B$83,0,IF(U344=Datos!$B$84,5,IF(U344=Datos!$B$85,10,IF(U344=Datos!$B$86,15,IF(U344=Datos!$B$87,20,IF(U344=Datos!$B$88,25,0)))))))/100)+((IF(V344=Datos!$B$83,0,IF(V344=Datos!$B$84,5,IF(V344=Datos!$B$85,10,IF(V344=Datos!$B$86,15,IF(V344=Datos!$B$87,20,IF(V344=Datos!$B$88,25,0)))))))/100)</f>
        <v>0</v>
      </c>
      <c r="X344" s="221"/>
      <c r="Y344" s="212"/>
      <c r="Z344" s="224"/>
      <c r="AA344" s="212"/>
      <c r="AB344" s="215"/>
      <c r="AC344" s="104"/>
    </row>
    <row r="345" spans="2:29" s="66" customFormat="1" ht="30" customHeight="1" x14ac:dyDescent="0.25">
      <c r="B345" s="164"/>
      <c r="C345" s="165"/>
      <c r="D345" s="212"/>
      <c r="E345" s="227"/>
      <c r="F345" s="165"/>
      <c r="G345" s="230"/>
      <c r="H345" s="99"/>
      <c r="I345" s="100"/>
      <c r="J345" s="218"/>
      <c r="K345" s="218"/>
      <c r="L345" s="215"/>
      <c r="M345" s="100"/>
      <c r="N345" s="99"/>
      <c r="O345" s="99"/>
      <c r="P345" s="99"/>
      <c r="Q345" s="99"/>
      <c r="R345" s="100"/>
      <c r="S345" s="99"/>
      <c r="T345" s="99"/>
      <c r="U345" s="99"/>
      <c r="V345" s="99"/>
      <c r="W345" s="96">
        <f>((IF(S345=Datos!$B$83,0,IF(S345=Datos!$B$84,5,IF(S345=Datos!$B$85,10,IF(S345=Datos!$B$86,15,IF(S345=Datos!$B$87,20,IF(S345=Datos!$B$88,25,0)))))))/100)+((IF(T345=Datos!$B$83,0,IF(T345=Datos!$B$84,5,IF(T345=Datos!$B$85,10,IF(T345=Datos!$B$86,15,IF(T345=Datos!$B$87,20,IF(T345=Datos!$B$88,25,0)))))))/100)+((IF(U345=Datos!$B$83,0,IF(U345=Datos!$B$84,5,IF(U345=Datos!$B$85,10,IF(U345=Datos!$B$86,15,IF(U345=Datos!$B$87,20,IF(U345=Datos!$B$88,25,0)))))))/100)+((IF(V345=Datos!$B$83,0,IF(V345=Datos!$B$84,5,IF(V345=Datos!$B$85,10,IF(V345=Datos!$B$86,15,IF(V345=Datos!$B$87,20,IF(V345=Datos!$B$88,25,0)))))))/100)</f>
        <v>0</v>
      </c>
      <c r="X345" s="221"/>
      <c r="Y345" s="212"/>
      <c r="Z345" s="224"/>
      <c r="AA345" s="212"/>
      <c r="AB345" s="215"/>
      <c r="AC345" s="104"/>
    </row>
    <row r="346" spans="2:29" s="66" customFormat="1" ht="30" customHeight="1" thickBot="1" x14ac:dyDescent="0.3">
      <c r="B346" s="166"/>
      <c r="C346" s="167"/>
      <c r="D346" s="213"/>
      <c r="E346" s="228"/>
      <c r="F346" s="167"/>
      <c r="G346" s="231"/>
      <c r="H346" s="101"/>
      <c r="I346" s="102"/>
      <c r="J346" s="219"/>
      <c r="K346" s="219"/>
      <c r="L346" s="216"/>
      <c r="M346" s="102"/>
      <c r="N346" s="101"/>
      <c r="O346" s="101"/>
      <c r="P346" s="101"/>
      <c r="Q346" s="101"/>
      <c r="R346" s="102"/>
      <c r="S346" s="101"/>
      <c r="T346" s="101"/>
      <c r="U346" s="101"/>
      <c r="V346" s="101"/>
      <c r="W346" s="97">
        <f>((IF(S346=Datos!$B$83,0,IF(S346=Datos!$B$84,5,IF(S346=Datos!$B$85,10,IF(S346=Datos!$B$86,15,IF(S346=Datos!$B$87,20,IF(S346=Datos!$B$88,25,0)))))))/100)+((IF(T346=Datos!$B$83,0,IF(T346=Datos!$B$84,5,IF(T346=Datos!$B$85,10,IF(T346=Datos!$B$86,15,IF(T346=Datos!$B$87,20,IF(T346=Datos!$B$88,25,0)))))))/100)+((IF(U346=Datos!$B$83,0,IF(U346=Datos!$B$84,5,IF(U346=Datos!$B$85,10,IF(U346=Datos!$B$86,15,IF(U346=Datos!$B$87,20,IF(U346=Datos!$B$88,25,0)))))))/100)+((IF(V346=Datos!$B$83,0,IF(V346=Datos!$B$84,5,IF(V346=Datos!$B$85,10,IF(V346=Datos!$B$86,15,IF(V346=Datos!$B$87,20,IF(V346=Datos!$B$88,25,0)))))))/100)</f>
        <v>0</v>
      </c>
      <c r="X346" s="222"/>
      <c r="Y346" s="213"/>
      <c r="Z346" s="225"/>
      <c r="AA346" s="213"/>
      <c r="AB346" s="216"/>
      <c r="AC346" s="105"/>
    </row>
    <row r="347" spans="2:29" s="66" customFormat="1" ht="30" customHeight="1" x14ac:dyDescent="0.25">
      <c r="B347" s="162"/>
      <c r="C347" s="163"/>
      <c r="D347" s="211" t="str">
        <f>IF(B347="","-",VLOOKUP(B347,Datos!$B$3:$C$25,2,FALSE))</f>
        <v>-</v>
      </c>
      <c r="E347" s="226"/>
      <c r="F347" s="163"/>
      <c r="G347" s="229"/>
      <c r="H347" s="81"/>
      <c r="I347" s="79"/>
      <c r="J347" s="217"/>
      <c r="K347" s="217"/>
      <c r="L347" s="214" t="str">
        <f>IF(AND(J347=Datos!$B$186,K347=Datos!$B$193),Datos!$D$186,IF(AND(J347=Datos!$B$186,K347=Datos!$B$194),Datos!$E$186,IF(AND(J347=Datos!$B$186,K347=Datos!$B$195),Datos!$F$186,IF(AND(J347=Datos!$B$186,K347=Datos!$B$196),Datos!$G$186,IF(AND(J347=Datos!$B$186,K347=Datos!$B$197),Datos!$H$186,IF(AND(J347=Datos!$B$187,K347=Datos!$B$193),Datos!$D$187,IF(AND(J347=Datos!$B$187,K347=Datos!$B$194),Datos!$E$187,IF(AND(J347=Datos!$B$187,K347=Datos!$B$195),Datos!$F$187,IF(AND(J347=Datos!$B$187,K347=Datos!$B$196),Datos!$G$187,IF(AND(J347=Datos!$B$187,K347=Datos!$B$197),Datos!$H$187,IF(AND(J347=Datos!$B$188,K347=Datos!$B$193),Datos!$D$188,IF(AND(J347=Datos!$B$188,K347=Datos!$B$194),Datos!$E$188,IF(AND(J347=Datos!$B$188,K347=Datos!$B$195),Datos!$F$188,IF(AND(J347=Datos!$B$188,K347=Datos!$B$196),Datos!$G$188,IF(AND(J347=Datos!$B$188,K347=Datos!$B$197),Datos!$H$188,IF(AND(J347=Datos!$B$189,K347=Datos!$B$193),Datos!$D$189,IF(AND(J347=Datos!$B$189,K347=Datos!$B$194),Datos!$E$189,IF(AND(J347=Datos!$B$189,K347=Datos!$B$195),Datos!$F$189,IF(AND(J347=Datos!$B$189,K347=Datos!$B$196),Datos!$G$189,IF(AND(J347=Datos!$B$189,K347=Datos!$B$197),Datos!$H$189,IF(AND(J347=Datos!$B$190,K347=Datos!$B$193),Datos!$D$190,IF(AND(J347=Datos!$B$190,K347=Datos!$B$194),Datos!$E$190,IF(AND(J347=Datos!$B$190,K347=Datos!$B$195),Datos!$F$190,IF(AND(J347=Datos!$B$190,K347=Datos!$B$196),Datos!$G$190,IF(AND(J347=Datos!$B$190,K347=Datos!$B$197),Datos!$H$190,"-")))))))))))))))))))))))))</f>
        <v>-</v>
      </c>
      <c r="M347" s="79"/>
      <c r="N347" s="81"/>
      <c r="O347" s="81"/>
      <c r="P347" s="81"/>
      <c r="Q347" s="81"/>
      <c r="R347" s="79"/>
      <c r="S347" s="81"/>
      <c r="T347" s="81"/>
      <c r="U347" s="81"/>
      <c r="V347" s="81"/>
      <c r="W347" s="80">
        <f>((IF(S347=Datos!$B$83,0,IF(S347=Datos!$B$84,5,IF(S347=Datos!$B$85,10,IF(S347=Datos!$B$86,15,IF(S347=Datos!$B$87,20,IF(S347=Datos!$B$88,25,0)))))))/100)+((IF(T347=Datos!$B$83,0,IF(T347=Datos!$B$84,5,IF(T347=Datos!$B$85,10,IF(T347=Datos!$B$86,15,IF(T347=Datos!$B$87,20,IF(T347=Datos!$B$88,25,0)))))))/100)+((IF(U347=Datos!$B$83,0,IF(U347=Datos!$B$84,5,IF(U347=Datos!$B$85,10,IF(U347=Datos!$B$86,15,IF(U347=Datos!$B$87,20,IF(U347=Datos!$B$88,25,0)))))))/100)+((IF(V347=Datos!$B$83,0,IF(V347=Datos!$B$84,5,IF(V347=Datos!$B$85,10,IF(V347=Datos!$B$86,15,IF(V347=Datos!$B$87,20,IF(V347=Datos!$B$88,25,0)))))))/100)</f>
        <v>0</v>
      </c>
      <c r="X347" s="220">
        <f>IF(ISERROR((IF(R347=Datos!$B$80,W347,0)+IF(R348=Datos!$B$80,W348,0)+IF(R349=Datos!$B$80,W349,0)+IF(R350=Datos!$B$80,W350,0)+IF(R351=Datos!$B$80,W351,0)+IF(R352=Datos!$B$80,W352,0))/(IF(R347=Datos!$B$80,1,0)+IF(R348=Datos!$B$80,1,0)+IF(R349=Datos!$B$80,1,0)+IF(R350=Datos!$B$80,1,0)+IF(R351=Datos!$B$80,1,0)+IF(R352=Datos!$B$80,1,0))),0,(IF(R347=Datos!$B$80,W347,0)+IF(R348=Datos!$B$80,W348,0)+IF(R349=Datos!$B$80,W349,0)+IF(R350=Datos!$B$80,W350,0)+IF(R351=Datos!$B$80,W351,0)+IF(R352=Datos!$B$80,W352,0))/(IF(R347=Datos!$B$80,1,0)+IF(R348=Datos!$B$80,1,0)+IF(R349=Datos!$B$80,1,0)+IF(R350=Datos!$B$80,1,0)+IF(R351=Datos!$B$80,1,0)+IF(R352=Datos!$B$80,1,0)))</f>
        <v>0</v>
      </c>
      <c r="Y347" s="211" t="str">
        <f>IF(J347="","-",(IF(X347&gt;0,(IF(J347=Datos!$B$65,Datos!$B$65,IF(AND(J347=Datos!$B$66,X347&gt;0.49),Datos!$B$65,IF(AND(J347=Datos!$B$67,X347&gt;0.74),Datos!$B$65,IF(AND(J347=Datos!$B$67,X347&lt;0.75,X347&gt;0.49),Datos!$B$66,IF(AND(J347=Datos!$B$68,X347&gt;0.74),Datos!$B$66,IF(AND(J347=Datos!$B$68,X347&lt;0.75,X347&gt;0.49),Datos!$B$67,IF(AND(J347=Datos!$B$69,X347&gt;0.74),Datos!$B$67,IF(AND(J347=Datos!$B$69,X347&lt;0.75,X347&gt;0.49),Datos!$B$68,J347))))))))),J347)))</f>
        <v>-</v>
      </c>
      <c r="Z347" s="223">
        <f>IF(ISERROR((IF(R347=Datos!$B$79,W347,0)+IF(R348=Datos!$B$79,W348,0)+IF(R349=Datos!$B$79,W349,0)+IF(R350=Datos!$B$79,W350,0)+IF(R351=Datos!$B$79,W351,0)+IF(R352=Datos!$B$79,W352,0))/(IF(R347=Datos!$B$79,1,0)+IF(R348=Datos!$B$79,1,0)+IF(R349=Datos!$B$79,1,0)+IF(R350=Datos!$B$79,1,0)+IF(R351=Datos!$B$79,1,0)+IF(R352=Datos!$B$79,1,0))),0,(IF(R347=Datos!$B$79,W347,0)+IF(R348=Datos!$B$79,W348,0)+IF(R349=Datos!$B$79,W349,0)+IF(R350=Datos!$B$79,W350,0)+IF(R351=Datos!$B$79,W351,0)+IF(R352=Datos!$B$79,W352,0))/(IF(R347=Datos!$B$79,1,0)+IF(R348=Datos!$B$79,1,0)+IF(R349=Datos!$B$79,1,0)+IF(R350=Datos!$B$79,1,0)+IF(R351=Datos!$B$79,1,0)+IF(R352=Datos!$B$79,1,0)))</f>
        <v>0</v>
      </c>
      <c r="AA347" s="211" t="str">
        <f>IF(K347="","-",(IF(Z347&gt;0,(IF(K347=Datos!$B$72,Datos!$B$72,IF(AND(K347=Datos!$B$73,Z347&gt;0.49),Datos!$B$72,IF(AND(K347=Datos!$B$74,Z347&gt;0.74),Datos!$B$72,IF(AND(K347=Datos!$B$74,Z347&lt;0.75,Z347&gt;0.49),Datos!$B$73,IF(AND(K347=Datos!$B$75,Z347&gt;0.74),Datos!$B$73,IF(AND(K347=Datos!$B$75,Z347&lt;0.75,Z347&gt;0.49),Datos!$B$74,IF(AND(K347=Datos!$B$76,Z347&gt;0.74),Datos!$B$74,IF(AND(K347=Datos!$B$76,Z347&lt;0.75,Z347&gt;0.49),Datos!$B$75,K347))))))))),K347)))</f>
        <v>-</v>
      </c>
      <c r="AB347" s="214" t="str">
        <f>IF(AND(Y347=Datos!$B$186,AA347=Datos!$B$193),Datos!$D$186,IF(AND(Y347=Datos!$B$186,AA347=Datos!$B$194),Datos!$E$186,IF(AND(Y347=Datos!$B$186,AA347=Datos!$B$195),Datos!$F$186,IF(AND(Y347=Datos!$B$186,AA347=Datos!$B$196),Datos!$G$186,IF(AND(Y347=Datos!$B$186,AA347=Datos!$B$197),Datos!$H$186,IF(AND(Y347=Datos!$B$187,AA347=Datos!$B$193),Datos!$D$187,IF(AND(Y347=Datos!$B$187,AA347=Datos!$B$194),Datos!$E$187,IF(AND(Y347=Datos!$B$187,AA347=Datos!$B$195),Datos!$F$187,IF(AND(Y347=Datos!$B$187,AA347=Datos!$B$196),Datos!$G$187,IF(AND(Y347=Datos!$B$187,AA347=Datos!$B$197),Datos!$H$187,IF(AND(Y347=Datos!$B$188,AA347=Datos!$B$193),Datos!$D$188,IF(AND(Y347=Datos!$B$188,AA347=Datos!$B$194),Datos!$E$188,IF(AND(Y347=Datos!$B$188,AA347=Datos!$B$195),Datos!$F$188,IF(AND(Y347=Datos!$B$188,AA347=Datos!$B$196),Datos!$G$188,IF(AND(Y347=Datos!$B$188,AA347=Datos!$B$197),Datos!$H$188,IF(AND(Y347=Datos!$B$189,AA347=Datos!$B$193),Datos!$D$189,IF(AND(Y347=Datos!$B$189,AA347=Datos!$B$194),Datos!$E$189,IF(AND(Y347=Datos!$B$189,AA347=Datos!$B$195),Datos!$F$189,IF(AND(Y347=Datos!$B$189,AA347=Datos!$B$196),Datos!$G$189,IF(AND(Y347=Datos!$B$189,AA347=Datos!$B$197),Datos!$H$189,IF(AND(Y347=Datos!$B$190,AA347=Datos!$B$193),Datos!$D$190,IF(AND(Y347=Datos!$B$190,AA347=Datos!$B$194),Datos!$E$190,IF(AND(Y347=Datos!$B$190,AA347=Datos!$B$195),Datos!$F$190,IF(AND(Y347=Datos!$B$190,AA347=Datos!$B$196),Datos!$G$190,IF(AND(Y347=Datos!$B$190,AA347=Datos!$B$197),Datos!$H$190,"-")))))))))))))))))))))))))</f>
        <v>-</v>
      </c>
      <c r="AC347" s="103"/>
    </row>
    <row r="348" spans="2:29" s="66" customFormat="1" ht="30" customHeight="1" x14ac:dyDescent="0.25">
      <c r="B348" s="164"/>
      <c r="C348" s="165"/>
      <c r="D348" s="212"/>
      <c r="E348" s="227"/>
      <c r="F348" s="165"/>
      <c r="G348" s="230"/>
      <c r="H348" s="99"/>
      <c r="I348" s="100"/>
      <c r="J348" s="218"/>
      <c r="K348" s="218"/>
      <c r="L348" s="215"/>
      <c r="M348" s="100"/>
      <c r="N348" s="99"/>
      <c r="O348" s="99"/>
      <c r="P348" s="99"/>
      <c r="Q348" s="99"/>
      <c r="R348" s="100"/>
      <c r="S348" s="99"/>
      <c r="T348" s="99"/>
      <c r="U348" s="99"/>
      <c r="V348" s="99"/>
      <c r="W348" s="96">
        <f>((IF(S348=Datos!$B$83,0,IF(S348=Datos!$B$84,5,IF(S348=Datos!$B$85,10,IF(S348=Datos!$B$86,15,IF(S348=Datos!$B$87,20,IF(S348=Datos!$B$88,25,0)))))))/100)+((IF(T348=Datos!$B$83,0,IF(T348=Datos!$B$84,5,IF(T348=Datos!$B$85,10,IF(T348=Datos!$B$86,15,IF(T348=Datos!$B$87,20,IF(T348=Datos!$B$88,25,0)))))))/100)+((IF(U348=Datos!$B$83,0,IF(U348=Datos!$B$84,5,IF(U348=Datos!$B$85,10,IF(U348=Datos!$B$86,15,IF(U348=Datos!$B$87,20,IF(U348=Datos!$B$88,25,0)))))))/100)+((IF(V348=Datos!$B$83,0,IF(V348=Datos!$B$84,5,IF(V348=Datos!$B$85,10,IF(V348=Datos!$B$86,15,IF(V348=Datos!$B$87,20,IF(V348=Datos!$B$88,25,0)))))))/100)</f>
        <v>0</v>
      </c>
      <c r="X348" s="221"/>
      <c r="Y348" s="212"/>
      <c r="Z348" s="224"/>
      <c r="AA348" s="212"/>
      <c r="AB348" s="215"/>
      <c r="AC348" s="104"/>
    </row>
    <row r="349" spans="2:29" s="66" customFormat="1" ht="30" customHeight="1" x14ac:dyDescent="0.25">
      <c r="B349" s="164"/>
      <c r="C349" s="165"/>
      <c r="D349" s="212"/>
      <c r="E349" s="227"/>
      <c r="F349" s="165"/>
      <c r="G349" s="230"/>
      <c r="H349" s="99"/>
      <c r="I349" s="100"/>
      <c r="J349" s="218"/>
      <c r="K349" s="218"/>
      <c r="L349" s="215"/>
      <c r="M349" s="100"/>
      <c r="N349" s="99"/>
      <c r="O349" s="99"/>
      <c r="P349" s="99"/>
      <c r="Q349" s="99"/>
      <c r="R349" s="100"/>
      <c r="S349" s="99"/>
      <c r="T349" s="99"/>
      <c r="U349" s="99"/>
      <c r="V349" s="99"/>
      <c r="W349" s="96">
        <f>((IF(S349=Datos!$B$83,0,IF(S349=Datos!$B$84,5,IF(S349=Datos!$B$85,10,IF(S349=Datos!$B$86,15,IF(S349=Datos!$B$87,20,IF(S349=Datos!$B$88,25,0)))))))/100)+((IF(T349=Datos!$B$83,0,IF(T349=Datos!$B$84,5,IF(T349=Datos!$B$85,10,IF(T349=Datos!$B$86,15,IF(T349=Datos!$B$87,20,IF(T349=Datos!$B$88,25,0)))))))/100)+((IF(U349=Datos!$B$83,0,IF(U349=Datos!$B$84,5,IF(U349=Datos!$B$85,10,IF(U349=Datos!$B$86,15,IF(U349=Datos!$B$87,20,IF(U349=Datos!$B$88,25,0)))))))/100)+((IF(V349=Datos!$B$83,0,IF(V349=Datos!$B$84,5,IF(V349=Datos!$B$85,10,IF(V349=Datos!$B$86,15,IF(V349=Datos!$B$87,20,IF(V349=Datos!$B$88,25,0)))))))/100)</f>
        <v>0</v>
      </c>
      <c r="X349" s="221"/>
      <c r="Y349" s="212"/>
      <c r="Z349" s="224"/>
      <c r="AA349" s="212"/>
      <c r="AB349" s="215"/>
      <c r="AC349" s="104"/>
    </row>
    <row r="350" spans="2:29" s="66" customFormat="1" ht="30" customHeight="1" x14ac:dyDescent="0.25">
      <c r="B350" s="164"/>
      <c r="C350" s="165"/>
      <c r="D350" s="212"/>
      <c r="E350" s="227"/>
      <c r="F350" s="165"/>
      <c r="G350" s="230"/>
      <c r="H350" s="99"/>
      <c r="I350" s="100"/>
      <c r="J350" s="218"/>
      <c r="K350" s="218"/>
      <c r="L350" s="215"/>
      <c r="M350" s="100"/>
      <c r="N350" s="99"/>
      <c r="O350" s="99"/>
      <c r="P350" s="99"/>
      <c r="Q350" s="99"/>
      <c r="R350" s="100"/>
      <c r="S350" s="99"/>
      <c r="T350" s="99"/>
      <c r="U350" s="99"/>
      <c r="V350" s="99"/>
      <c r="W350" s="96">
        <f>((IF(S350=Datos!$B$83,0,IF(S350=Datos!$B$84,5,IF(S350=Datos!$B$85,10,IF(S350=Datos!$B$86,15,IF(S350=Datos!$B$87,20,IF(S350=Datos!$B$88,25,0)))))))/100)+((IF(T350=Datos!$B$83,0,IF(T350=Datos!$B$84,5,IF(T350=Datos!$B$85,10,IF(T350=Datos!$B$86,15,IF(T350=Datos!$B$87,20,IF(T350=Datos!$B$88,25,0)))))))/100)+((IF(U350=Datos!$B$83,0,IF(U350=Datos!$B$84,5,IF(U350=Datos!$B$85,10,IF(U350=Datos!$B$86,15,IF(U350=Datos!$B$87,20,IF(U350=Datos!$B$88,25,0)))))))/100)+((IF(V350=Datos!$B$83,0,IF(V350=Datos!$B$84,5,IF(V350=Datos!$B$85,10,IF(V350=Datos!$B$86,15,IF(V350=Datos!$B$87,20,IF(V350=Datos!$B$88,25,0)))))))/100)</f>
        <v>0</v>
      </c>
      <c r="X350" s="221"/>
      <c r="Y350" s="212"/>
      <c r="Z350" s="224"/>
      <c r="AA350" s="212"/>
      <c r="AB350" s="215"/>
      <c r="AC350" s="104"/>
    </row>
    <row r="351" spans="2:29" s="66" customFormat="1" ht="30" customHeight="1" x14ac:dyDescent="0.25">
      <c r="B351" s="164"/>
      <c r="C351" s="165"/>
      <c r="D351" s="212"/>
      <c r="E351" s="227"/>
      <c r="F351" s="165"/>
      <c r="G351" s="230"/>
      <c r="H351" s="99"/>
      <c r="I351" s="100"/>
      <c r="J351" s="218"/>
      <c r="K351" s="218"/>
      <c r="L351" s="215"/>
      <c r="M351" s="100"/>
      <c r="N351" s="99"/>
      <c r="O351" s="99"/>
      <c r="P351" s="99"/>
      <c r="Q351" s="99"/>
      <c r="R351" s="100"/>
      <c r="S351" s="99"/>
      <c r="T351" s="99"/>
      <c r="U351" s="99"/>
      <c r="V351" s="99"/>
      <c r="W351" s="96">
        <f>((IF(S351=Datos!$B$83,0,IF(S351=Datos!$B$84,5,IF(S351=Datos!$B$85,10,IF(S351=Datos!$B$86,15,IF(S351=Datos!$B$87,20,IF(S351=Datos!$B$88,25,0)))))))/100)+((IF(T351=Datos!$B$83,0,IF(T351=Datos!$B$84,5,IF(T351=Datos!$B$85,10,IF(T351=Datos!$B$86,15,IF(T351=Datos!$B$87,20,IF(T351=Datos!$B$88,25,0)))))))/100)+((IF(U351=Datos!$B$83,0,IF(U351=Datos!$B$84,5,IF(U351=Datos!$B$85,10,IF(U351=Datos!$B$86,15,IF(U351=Datos!$B$87,20,IF(U351=Datos!$B$88,25,0)))))))/100)+((IF(V351=Datos!$B$83,0,IF(V351=Datos!$B$84,5,IF(V351=Datos!$B$85,10,IF(V351=Datos!$B$86,15,IF(V351=Datos!$B$87,20,IF(V351=Datos!$B$88,25,0)))))))/100)</f>
        <v>0</v>
      </c>
      <c r="X351" s="221"/>
      <c r="Y351" s="212"/>
      <c r="Z351" s="224"/>
      <c r="AA351" s="212"/>
      <c r="AB351" s="215"/>
      <c r="AC351" s="104"/>
    </row>
    <row r="352" spans="2:29" s="66" customFormat="1" ht="30" customHeight="1" thickBot="1" x14ac:dyDescent="0.3">
      <c r="B352" s="166"/>
      <c r="C352" s="167"/>
      <c r="D352" s="213"/>
      <c r="E352" s="228"/>
      <c r="F352" s="167"/>
      <c r="G352" s="231"/>
      <c r="H352" s="101"/>
      <c r="I352" s="102"/>
      <c r="J352" s="219"/>
      <c r="K352" s="219"/>
      <c r="L352" s="216"/>
      <c r="M352" s="102"/>
      <c r="N352" s="101"/>
      <c r="O352" s="101"/>
      <c r="P352" s="101"/>
      <c r="Q352" s="101"/>
      <c r="R352" s="102"/>
      <c r="S352" s="101"/>
      <c r="T352" s="101"/>
      <c r="U352" s="101"/>
      <c r="V352" s="101"/>
      <c r="W352" s="97">
        <f>((IF(S352=Datos!$B$83,0,IF(S352=Datos!$B$84,5,IF(S352=Datos!$B$85,10,IF(S352=Datos!$B$86,15,IF(S352=Datos!$B$87,20,IF(S352=Datos!$B$88,25,0)))))))/100)+((IF(T352=Datos!$B$83,0,IF(T352=Datos!$B$84,5,IF(T352=Datos!$B$85,10,IF(T352=Datos!$B$86,15,IF(T352=Datos!$B$87,20,IF(T352=Datos!$B$88,25,0)))))))/100)+((IF(U352=Datos!$B$83,0,IF(U352=Datos!$B$84,5,IF(U352=Datos!$B$85,10,IF(U352=Datos!$B$86,15,IF(U352=Datos!$B$87,20,IF(U352=Datos!$B$88,25,0)))))))/100)+((IF(V352=Datos!$B$83,0,IF(V352=Datos!$B$84,5,IF(V352=Datos!$B$85,10,IF(V352=Datos!$B$86,15,IF(V352=Datos!$B$87,20,IF(V352=Datos!$B$88,25,0)))))))/100)</f>
        <v>0</v>
      </c>
      <c r="X352" s="222"/>
      <c r="Y352" s="213"/>
      <c r="Z352" s="225"/>
      <c r="AA352" s="213"/>
      <c r="AB352" s="216"/>
      <c r="AC352" s="105"/>
    </row>
    <row r="353" spans="2:29" s="66" customFormat="1" ht="30" customHeight="1" x14ac:dyDescent="0.25">
      <c r="B353" s="162"/>
      <c r="C353" s="163"/>
      <c r="D353" s="211" t="str">
        <f>IF(B353="","-",VLOOKUP(B353,Datos!$B$3:$C$25,2,FALSE))</f>
        <v>-</v>
      </c>
      <c r="E353" s="226"/>
      <c r="F353" s="163"/>
      <c r="G353" s="229"/>
      <c r="H353" s="81"/>
      <c r="I353" s="79"/>
      <c r="J353" s="217"/>
      <c r="K353" s="217"/>
      <c r="L353" s="214" t="str">
        <f>IF(AND(J353=Datos!$B$186,K353=Datos!$B$193),Datos!$D$186,IF(AND(J353=Datos!$B$186,K353=Datos!$B$194),Datos!$E$186,IF(AND(J353=Datos!$B$186,K353=Datos!$B$195),Datos!$F$186,IF(AND(J353=Datos!$B$186,K353=Datos!$B$196),Datos!$G$186,IF(AND(J353=Datos!$B$186,K353=Datos!$B$197),Datos!$H$186,IF(AND(J353=Datos!$B$187,K353=Datos!$B$193),Datos!$D$187,IF(AND(J353=Datos!$B$187,K353=Datos!$B$194),Datos!$E$187,IF(AND(J353=Datos!$B$187,K353=Datos!$B$195),Datos!$F$187,IF(AND(J353=Datos!$B$187,K353=Datos!$B$196),Datos!$G$187,IF(AND(J353=Datos!$B$187,K353=Datos!$B$197),Datos!$H$187,IF(AND(J353=Datos!$B$188,K353=Datos!$B$193),Datos!$D$188,IF(AND(J353=Datos!$B$188,K353=Datos!$B$194),Datos!$E$188,IF(AND(J353=Datos!$B$188,K353=Datos!$B$195),Datos!$F$188,IF(AND(J353=Datos!$B$188,K353=Datos!$B$196),Datos!$G$188,IF(AND(J353=Datos!$B$188,K353=Datos!$B$197),Datos!$H$188,IF(AND(J353=Datos!$B$189,K353=Datos!$B$193),Datos!$D$189,IF(AND(J353=Datos!$B$189,K353=Datos!$B$194),Datos!$E$189,IF(AND(J353=Datos!$B$189,K353=Datos!$B$195),Datos!$F$189,IF(AND(J353=Datos!$B$189,K353=Datos!$B$196),Datos!$G$189,IF(AND(J353=Datos!$B$189,K353=Datos!$B$197),Datos!$H$189,IF(AND(J353=Datos!$B$190,K353=Datos!$B$193),Datos!$D$190,IF(AND(J353=Datos!$B$190,K353=Datos!$B$194),Datos!$E$190,IF(AND(J353=Datos!$B$190,K353=Datos!$B$195),Datos!$F$190,IF(AND(J353=Datos!$B$190,K353=Datos!$B$196),Datos!$G$190,IF(AND(J353=Datos!$B$190,K353=Datos!$B$197),Datos!$H$190,"-")))))))))))))))))))))))))</f>
        <v>-</v>
      </c>
      <c r="M353" s="79"/>
      <c r="N353" s="81"/>
      <c r="O353" s="81"/>
      <c r="P353" s="81"/>
      <c r="Q353" s="81"/>
      <c r="R353" s="79"/>
      <c r="S353" s="81"/>
      <c r="T353" s="81"/>
      <c r="U353" s="81"/>
      <c r="V353" s="81"/>
      <c r="W353" s="80">
        <f>((IF(S353=Datos!$B$83,0,IF(S353=Datos!$B$84,5,IF(S353=Datos!$B$85,10,IF(S353=Datos!$B$86,15,IF(S353=Datos!$B$87,20,IF(S353=Datos!$B$88,25,0)))))))/100)+((IF(T353=Datos!$B$83,0,IF(T353=Datos!$B$84,5,IF(T353=Datos!$B$85,10,IF(T353=Datos!$B$86,15,IF(T353=Datos!$B$87,20,IF(T353=Datos!$B$88,25,0)))))))/100)+((IF(U353=Datos!$B$83,0,IF(U353=Datos!$B$84,5,IF(U353=Datos!$B$85,10,IF(U353=Datos!$B$86,15,IF(U353=Datos!$B$87,20,IF(U353=Datos!$B$88,25,0)))))))/100)+((IF(V353=Datos!$B$83,0,IF(V353=Datos!$B$84,5,IF(V353=Datos!$B$85,10,IF(V353=Datos!$B$86,15,IF(V353=Datos!$B$87,20,IF(V353=Datos!$B$88,25,0)))))))/100)</f>
        <v>0</v>
      </c>
      <c r="X353" s="220">
        <f>IF(ISERROR((IF(R353=Datos!$B$80,W353,0)+IF(R354=Datos!$B$80,W354,0)+IF(R355=Datos!$B$80,W355,0)+IF(R356=Datos!$B$80,W356,0)+IF(R357=Datos!$B$80,W357,0)+IF(R358=Datos!$B$80,W358,0))/(IF(R353=Datos!$B$80,1,0)+IF(R354=Datos!$B$80,1,0)+IF(R355=Datos!$B$80,1,0)+IF(R356=Datos!$B$80,1,0)+IF(R357=Datos!$B$80,1,0)+IF(R358=Datos!$B$80,1,0))),0,(IF(R353=Datos!$B$80,W353,0)+IF(R354=Datos!$B$80,W354,0)+IF(R355=Datos!$B$80,W355,0)+IF(R356=Datos!$B$80,W356,0)+IF(R357=Datos!$B$80,W357,0)+IF(R358=Datos!$B$80,W358,0))/(IF(R353=Datos!$B$80,1,0)+IF(R354=Datos!$B$80,1,0)+IF(R355=Datos!$B$80,1,0)+IF(R356=Datos!$B$80,1,0)+IF(R357=Datos!$B$80,1,0)+IF(R358=Datos!$B$80,1,0)))</f>
        <v>0</v>
      </c>
      <c r="Y353" s="211" t="str">
        <f>IF(J353="","-",(IF(X353&gt;0,(IF(J353=Datos!$B$65,Datos!$B$65,IF(AND(J353=Datos!$B$66,X353&gt;0.49),Datos!$B$65,IF(AND(J353=Datos!$B$67,X353&gt;0.74),Datos!$B$65,IF(AND(J353=Datos!$B$67,X353&lt;0.75,X353&gt;0.49),Datos!$B$66,IF(AND(J353=Datos!$B$68,X353&gt;0.74),Datos!$B$66,IF(AND(J353=Datos!$B$68,X353&lt;0.75,X353&gt;0.49),Datos!$B$67,IF(AND(J353=Datos!$B$69,X353&gt;0.74),Datos!$B$67,IF(AND(J353=Datos!$B$69,X353&lt;0.75,X353&gt;0.49),Datos!$B$68,J353))))))))),J353)))</f>
        <v>-</v>
      </c>
      <c r="Z353" s="223">
        <f>IF(ISERROR((IF(R353=Datos!$B$79,W353,0)+IF(R354=Datos!$B$79,W354,0)+IF(R355=Datos!$B$79,W355,0)+IF(R356=Datos!$B$79,W356,0)+IF(R357=Datos!$B$79,W357,0)+IF(R358=Datos!$B$79,W358,0))/(IF(R353=Datos!$B$79,1,0)+IF(R354=Datos!$B$79,1,0)+IF(R355=Datos!$B$79,1,0)+IF(R356=Datos!$B$79,1,0)+IF(R357=Datos!$B$79,1,0)+IF(R358=Datos!$B$79,1,0))),0,(IF(R353=Datos!$B$79,W353,0)+IF(R354=Datos!$B$79,W354,0)+IF(R355=Datos!$B$79,W355,0)+IF(R356=Datos!$B$79,W356,0)+IF(R357=Datos!$B$79,W357,0)+IF(R358=Datos!$B$79,W358,0))/(IF(R353=Datos!$B$79,1,0)+IF(R354=Datos!$B$79,1,0)+IF(R355=Datos!$B$79,1,0)+IF(R356=Datos!$B$79,1,0)+IF(R357=Datos!$B$79,1,0)+IF(R358=Datos!$B$79,1,0)))</f>
        <v>0</v>
      </c>
      <c r="AA353" s="211" t="str">
        <f>IF(K353="","-",(IF(Z353&gt;0,(IF(K353=Datos!$B$72,Datos!$B$72,IF(AND(K353=Datos!$B$73,Z353&gt;0.49),Datos!$B$72,IF(AND(K353=Datos!$B$74,Z353&gt;0.74),Datos!$B$72,IF(AND(K353=Datos!$B$74,Z353&lt;0.75,Z353&gt;0.49),Datos!$B$73,IF(AND(K353=Datos!$B$75,Z353&gt;0.74),Datos!$B$73,IF(AND(K353=Datos!$B$75,Z353&lt;0.75,Z353&gt;0.49),Datos!$B$74,IF(AND(K353=Datos!$B$76,Z353&gt;0.74),Datos!$B$74,IF(AND(K353=Datos!$B$76,Z353&lt;0.75,Z353&gt;0.49),Datos!$B$75,K353))))))))),K353)))</f>
        <v>-</v>
      </c>
      <c r="AB353" s="214" t="str">
        <f>IF(AND(Y353=Datos!$B$186,AA353=Datos!$B$193),Datos!$D$186,IF(AND(Y353=Datos!$B$186,AA353=Datos!$B$194),Datos!$E$186,IF(AND(Y353=Datos!$B$186,AA353=Datos!$B$195),Datos!$F$186,IF(AND(Y353=Datos!$B$186,AA353=Datos!$B$196),Datos!$G$186,IF(AND(Y353=Datos!$B$186,AA353=Datos!$B$197),Datos!$H$186,IF(AND(Y353=Datos!$B$187,AA353=Datos!$B$193),Datos!$D$187,IF(AND(Y353=Datos!$B$187,AA353=Datos!$B$194),Datos!$E$187,IF(AND(Y353=Datos!$B$187,AA353=Datos!$B$195),Datos!$F$187,IF(AND(Y353=Datos!$B$187,AA353=Datos!$B$196),Datos!$G$187,IF(AND(Y353=Datos!$B$187,AA353=Datos!$B$197),Datos!$H$187,IF(AND(Y353=Datos!$B$188,AA353=Datos!$B$193),Datos!$D$188,IF(AND(Y353=Datos!$B$188,AA353=Datos!$B$194),Datos!$E$188,IF(AND(Y353=Datos!$B$188,AA353=Datos!$B$195),Datos!$F$188,IF(AND(Y353=Datos!$B$188,AA353=Datos!$B$196),Datos!$G$188,IF(AND(Y353=Datos!$B$188,AA353=Datos!$B$197),Datos!$H$188,IF(AND(Y353=Datos!$B$189,AA353=Datos!$B$193),Datos!$D$189,IF(AND(Y353=Datos!$B$189,AA353=Datos!$B$194),Datos!$E$189,IF(AND(Y353=Datos!$B$189,AA353=Datos!$B$195),Datos!$F$189,IF(AND(Y353=Datos!$B$189,AA353=Datos!$B$196),Datos!$G$189,IF(AND(Y353=Datos!$B$189,AA353=Datos!$B$197),Datos!$H$189,IF(AND(Y353=Datos!$B$190,AA353=Datos!$B$193),Datos!$D$190,IF(AND(Y353=Datos!$B$190,AA353=Datos!$B$194),Datos!$E$190,IF(AND(Y353=Datos!$B$190,AA353=Datos!$B$195),Datos!$F$190,IF(AND(Y353=Datos!$B$190,AA353=Datos!$B$196),Datos!$G$190,IF(AND(Y353=Datos!$B$190,AA353=Datos!$B$197),Datos!$H$190,"-")))))))))))))))))))))))))</f>
        <v>-</v>
      </c>
      <c r="AC353" s="103"/>
    </row>
    <row r="354" spans="2:29" s="66" customFormat="1" ht="30" customHeight="1" x14ac:dyDescent="0.25">
      <c r="B354" s="164"/>
      <c r="C354" s="165"/>
      <c r="D354" s="212"/>
      <c r="E354" s="227"/>
      <c r="F354" s="165"/>
      <c r="G354" s="230"/>
      <c r="H354" s="99"/>
      <c r="I354" s="100"/>
      <c r="J354" s="218"/>
      <c r="K354" s="218"/>
      <c r="L354" s="215"/>
      <c r="M354" s="100"/>
      <c r="N354" s="99"/>
      <c r="O354" s="99"/>
      <c r="P354" s="99"/>
      <c r="Q354" s="99"/>
      <c r="R354" s="100"/>
      <c r="S354" s="99"/>
      <c r="T354" s="99"/>
      <c r="U354" s="99"/>
      <c r="V354" s="99"/>
      <c r="W354" s="96">
        <f>((IF(S354=Datos!$B$83,0,IF(S354=Datos!$B$84,5,IF(S354=Datos!$B$85,10,IF(S354=Datos!$B$86,15,IF(S354=Datos!$B$87,20,IF(S354=Datos!$B$88,25,0)))))))/100)+((IF(T354=Datos!$B$83,0,IF(T354=Datos!$B$84,5,IF(T354=Datos!$B$85,10,IF(T354=Datos!$B$86,15,IF(T354=Datos!$B$87,20,IF(T354=Datos!$B$88,25,0)))))))/100)+((IF(U354=Datos!$B$83,0,IF(U354=Datos!$B$84,5,IF(U354=Datos!$B$85,10,IF(U354=Datos!$B$86,15,IF(U354=Datos!$B$87,20,IF(U354=Datos!$B$88,25,0)))))))/100)+((IF(V354=Datos!$B$83,0,IF(V354=Datos!$B$84,5,IF(V354=Datos!$B$85,10,IF(V354=Datos!$B$86,15,IF(V354=Datos!$B$87,20,IF(V354=Datos!$B$88,25,0)))))))/100)</f>
        <v>0</v>
      </c>
      <c r="X354" s="221"/>
      <c r="Y354" s="212"/>
      <c r="Z354" s="224"/>
      <c r="AA354" s="212"/>
      <c r="AB354" s="215"/>
      <c r="AC354" s="104"/>
    </row>
    <row r="355" spans="2:29" s="66" customFormat="1" ht="30" customHeight="1" x14ac:dyDescent="0.25">
      <c r="B355" s="164"/>
      <c r="C355" s="165"/>
      <c r="D355" s="212"/>
      <c r="E355" s="227"/>
      <c r="F355" s="165"/>
      <c r="G355" s="230"/>
      <c r="H355" s="99"/>
      <c r="I355" s="100"/>
      <c r="J355" s="218"/>
      <c r="K355" s="218"/>
      <c r="L355" s="215"/>
      <c r="M355" s="100"/>
      <c r="N355" s="99"/>
      <c r="O355" s="99"/>
      <c r="P355" s="99"/>
      <c r="Q355" s="99"/>
      <c r="R355" s="100"/>
      <c r="S355" s="99"/>
      <c r="T355" s="99"/>
      <c r="U355" s="99"/>
      <c r="V355" s="99"/>
      <c r="W355" s="96">
        <f>((IF(S355=Datos!$B$83,0,IF(S355=Datos!$B$84,5,IF(S355=Datos!$B$85,10,IF(S355=Datos!$B$86,15,IF(S355=Datos!$B$87,20,IF(S355=Datos!$B$88,25,0)))))))/100)+((IF(T355=Datos!$B$83,0,IF(T355=Datos!$B$84,5,IF(T355=Datos!$B$85,10,IF(T355=Datos!$B$86,15,IF(T355=Datos!$B$87,20,IF(T355=Datos!$B$88,25,0)))))))/100)+((IF(U355=Datos!$B$83,0,IF(U355=Datos!$B$84,5,IF(U355=Datos!$B$85,10,IF(U355=Datos!$B$86,15,IF(U355=Datos!$B$87,20,IF(U355=Datos!$B$88,25,0)))))))/100)+((IF(V355=Datos!$B$83,0,IF(V355=Datos!$B$84,5,IF(V355=Datos!$B$85,10,IF(V355=Datos!$B$86,15,IF(V355=Datos!$B$87,20,IF(V355=Datos!$B$88,25,0)))))))/100)</f>
        <v>0</v>
      </c>
      <c r="X355" s="221"/>
      <c r="Y355" s="212"/>
      <c r="Z355" s="224"/>
      <c r="AA355" s="212"/>
      <c r="AB355" s="215"/>
      <c r="AC355" s="104"/>
    </row>
    <row r="356" spans="2:29" s="66" customFormat="1" ht="30" customHeight="1" x14ac:dyDescent="0.25">
      <c r="B356" s="164"/>
      <c r="C356" s="165"/>
      <c r="D356" s="212"/>
      <c r="E356" s="227"/>
      <c r="F356" s="165"/>
      <c r="G356" s="230"/>
      <c r="H356" s="99"/>
      <c r="I356" s="100"/>
      <c r="J356" s="218"/>
      <c r="K356" s="218"/>
      <c r="L356" s="215"/>
      <c r="M356" s="100"/>
      <c r="N356" s="99"/>
      <c r="O356" s="99"/>
      <c r="P356" s="99"/>
      <c r="Q356" s="99"/>
      <c r="R356" s="100"/>
      <c r="S356" s="99"/>
      <c r="T356" s="99"/>
      <c r="U356" s="99"/>
      <c r="V356" s="99"/>
      <c r="W356" s="96">
        <f>((IF(S356=Datos!$B$83,0,IF(S356=Datos!$B$84,5,IF(S356=Datos!$B$85,10,IF(S356=Datos!$B$86,15,IF(S356=Datos!$B$87,20,IF(S356=Datos!$B$88,25,0)))))))/100)+((IF(T356=Datos!$B$83,0,IF(T356=Datos!$B$84,5,IF(T356=Datos!$B$85,10,IF(T356=Datos!$B$86,15,IF(T356=Datos!$B$87,20,IF(T356=Datos!$B$88,25,0)))))))/100)+((IF(U356=Datos!$B$83,0,IF(U356=Datos!$B$84,5,IF(U356=Datos!$B$85,10,IF(U356=Datos!$B$86,15,IF(U356=Datos!$B$87,20,IF(U356=Datos!$B$88,25,0)))))))/100)+((IF(V356=Datos!$B$83,0,IF(V356=Datos!$B$84,5,IF(V356=Datos!$B$85,10,IF(V356=Datos!$B$86,15,IF(V356=Datos!$B$87,20,IF(V356=Datos!$B$88,25,0)))))))/100)</f>
        <v>0</v>
      </c>
      <c r="X356" s="221"/>
      <c r="Y356" s="212"/>
      <c r="Z356" s="224"/>
      <c r="AA356" s="212"/>
      <c r="AB356" s="215"/>
      <c r="AC356" s="104"/>
    </row>
    <row r="357" spans="2:29" s="66" customFormat="1" ht="30" customHeight="1" x14ac:dyDescent="0.25">
      <c r="B357" s="164"/>
      <c r="C357" s="165"/>
      <c r="D357" s="212"/>
      <c r="E357" s="227"/>
      <c r="F357" s="165"/>
      <c r="G357" s="230"/>
      <c r="H357" s="99"/>
      <c r="I357" s="100"/>
      <c r="J357" s="218"/>
      <c r="K357" s="218"/>
      <c r="L357" s="215"/>
      <c r="M357" s="100"/>
      <c r="N357" s="99"/>
      <c r="O357" s="99"/>
      <c r="P357" s="99"/>
      <c r="Q357" s="99"/>
      <c r="R357" s="100"/>
      <c r="S357" s="99"/>
      <c r="T357" s="99"/>
      <c r="U357" s="99"/>
      <c r="V357" s="99"/>
      <c r="W357" s="96">
        <f>((IF(S357=Datos!$B$83,0,IF(S357=Datos!$B$84,5,IF(S357=Datos!$B$85,10,IF(S357=Datos!$B$86,15,IF(S357=Datos!$B$87,20,IF(S357=Datos!$B$88,25,0)))))))/100)+((IF(T357=Datos!$B$83,0,IF(T357=Datos!$B$84,5,IF(T357=Datos!$B$85,10,IF(T357=Datos!$B$86,15,IF(T357=Datos!$B$87,20,IF(T357=Datos!$B$88,25,0)))))))/100)+((IF(U357=Datos!$B$83,0,IF(U357=Datos!$B$84,5,IF(U357=Datos!$B$85,10,IF(U357=Datos!$B$86,15,IF(U357=Datos!$B$87,20,IF(U357=Datos!$B$88,25,0)))))))/100)+((IF(V357=Datos!$B$83,0,IF(V357=Datos!$B$84,5,IF(V357=Datos!$B$85,10,IF(V357=Datos!$B$86,15,IF(V357=Datos!$B$87,20,IF(V357=Datos!$B$88,25,0)))))))/100)</f>
        <v>0</v>
      </c>
      <c r="X357" s="221"/>
      <c r="Y357" s="212"/>
      <c r="Z357" s="224"/>
      <c r="AA357" s="212"/>
      <c r="AB357" s="215"/>
      <c r="AC357" s="104"/>
    </row>
    <row r="358" spans="2:29" s="66" customFormat="1" ht="30" customHeight="1" thickBot="1" x14ac:dyDescent="0.3">
      <c r="B358" s="166"/>
      <c r="C358" s="167"/>
      <c r="D358" s="213"/>
      <c r="E358" s="228"/>
      <c r="F358" s="167"/>
      <c r="G358" s="231"/>
      <c r="H358" s="101"/>
      <c r="I358" s="102"/>
      <c r="J358" s="219"/>
      <c r="K358" s="219"/>
      <c r="L358" s="216"/>
      <c r="M358" s="102"/>
      <c r="N358" s="101"/>
      <c r="O358" s="101"/>
      <c r="P358" s="101"/>
      <c r="Q358" s="101"/>
      <c r="R358" s="102"/>
      <c r="S358" s="101"/>
      <c r="T358" s="101"/>
      <c r="U358" s="101"/>
      <c r="V358" s="101"/>
      <c r="W358" s="97">
        <f>((IF(S358=Datos!$B$83,0,IF(S358=Datos!$B$84,5,IF(S358=Datos!$B$85,10,IF(S358=Datos!$B$86,15,IF(S358=Datos!$B$87,20,IF(S358=Datos!$B$88,25,0)))))))/100)+((IF(T358=Datos!$B$83,0,IF(T358=Datos!$B$84,5,IF(T358=Datos!$B$85,10,IF(T358=Datos!$B$86,15,IF(T358=Datos!$B$87,20,IF(T358=Datos!$B$88,25,0)))))))/100)+((IF(U358=Datos!$B$83,0,IF(U358=Datos!$B$84,5,IF(U358=Datos!$B$85,10,IF(U358=Datos!$B$86,15,IF(U358=Datos!$B$87,20,IF(U358=Datos!$B$88,25,0)))))))/100)+((IF(V358=Datos!$B$83,0,IF(V358=Datos!$B$84,5,IF(V358=Datos!$B$85,10,IF(V358=Datos!$B$86,15,IF(V358=Datos!$B$87,20,IF(V358=Datos!$B$88,25,0)))))))/100)</f>
        <v>0</v>
      </c>
      <c r="X358" s="222"/>
      <c r="Y358" s="213"/>
      <c r="Z358" s="225"/>
      <c r="AA358" s="213"/>
      <c r="AB358" s="216"/>
      <c r="AC358" s="105"/>
    </row>
    <row r="359" spans="2:29" s="66" customFormat="1" ht="30" customHeight="1" x14ac:dyDescent="0.25">
      <c r="B359" s="162"/>
      <c r="C359" s="163"/>
      <c r="D359" s="211" t="str">
        <f>IF(B359="","-",VLOOKUP(B359,Datos!$B$3:$C$25,2,FALSE))</f>
        <v>-</v>
      </c>
      <c r="E359" s="226"/>
      <c r="F359" s="163"/>
      <c r="G359" s="229"/>
      <c r="H359" s="81"/>
      <c r="I359" s="79"/>
      <c r="J359" s="217"/>
      <c r="K359" s="217"/>
      <c r="L359" s="214" t="str">
        <f>IF(AND(J359=Datos!$B$186,K359=Datos!$B$193),Datos!$D$186,IF(AND(J359=Datos!$B$186,K359=Datos!$B$194),Datos!$E$186,IF(AND(J359=Datos!$B$186,K359=Datos!$B$195),Datos!$F$186,IF(AND(J359=Datos!$B$186,K359=Datos!$B$196),Datos!$G$186,IF(AND(J359=Datos!$B$186,K359=Datos!$B$197),Datos!$H$186,IF(AND(J359=Datos!$B$187,K359=Datos!$B$193),Datos!$D$187,IF(AND(J359=Datos!$B$187,K359=Datos!$B$194),Datos!$E$187,IF(AND(J359=Datos!$B$187,K359=Datos!$B$195),Datos!$F$187,IF(AND(J359=Datos!$B$187,K359=Datos!$B$196),Datos!$G$187,IF(AND(J359=Datos!$B$187,K359=Datos!$B$197),Datos!$H$187,IF(AND(J359=Datos!$B$188,K359=Datos!$B$193),Datos!$D$188,IF(AND(J359=Datos!$B$188,K359=Datos!$B$194),Datos!$E$188,IF(AND(J359=Datos!$B$188,K359=Datos!$B$195),Datos!$F$188,IF(AND(J359=Datos!$B$188,K359=Datos!$B$196),Datos!$G$188,IF(AND(J359=Datos!$B$188,K359=Datos!$B$197),Datos!$H$188,IF(AND(J359=Datos!$B$189,K359=Datos!$B$193),Datos!$D$189,IF(AND(J359=Datos!$B$189,K359=Datos!$B$194),Datos!$E$189,IF(AND(J359=Datos!$B$189,K359=Datos!$B$195),Datos!$F$189,IF(AND(J359=Datos!$B$189,K359=Datos!$B$196),Datos!$G$189,IF(AND(J359=Datos!$B$189,K359=Datos!$B$197),Datos!$H$189,IF(AND(J359=Datos!$B$190,K359=Datos!$B$193),Datos!$D$190,IF(AND(J359=Datos!$B$190,K359=Datos!$B$194),Datos!$E$190,IF(AND(J359=Datos!$B$190,K359=Datos!$B$195),Datos!$F$190,IF(AND(J359=Datos!$B$190,K359=Datos!$B$196),Datos!$G$190,IF(AND(J359=Datos!$B$190,K359=Datos!$B$197),Datos!$H$190,"-")))))))))))))))))))))))))</f>
        <v>-</v>
      </c>
      <c r="M359" s="79"/>
      <c r="N359" s="81"/>
      <c r="O359" s="81"/>
      <c r="P359" s="81"/>
      <c r="Q359" s="81"/>
      <c r="R359" s="79"/>
      <c r="S359" s="81"/>
      <c r="T359" s="81"/>
      <c r="U359" s="81"/>
      <c r="V359" s="81"/>
      <c r="W359" s="80">
        <f>((IF(S359=Datos!$B$83,0,IF(S359=Datos!$B$84,5,IF(S359=Datos!$B$85,10,IF(S359=Datos!$B$86,15,IF(S359=Datos!$B$87,20,IF(S359=Datos!$B$88,25,0)))))))/100)+((IF(T359=Datos!$B$83,0,IF(T359=Datos!$B$84,5,IF(T359=Datos!$B$85,10,IF(T359=Datos!$B$86,15,IF(T359=Datos!$B$87,20,IF(T359=Datos!$B$88,25,0)))))))/100)+((IF(U359=Datos!$B$83,0,IF(U359=Datos!$B$84,5,IF(U359=Datos!$B$85,10,IF(U359=Datos!$B$86,15,IF(U359=Datos!$B$87,20,IF(U359=Datos!$B$88,25,0)))))))/100)+((IF(V359=Datos!$B$83,0,IF(V359=Datos!$B$84,5,IF(V359=Datos!$B$85,10,IF(V359=Datos!$B$86,15,IF(V359=Datos!$B$87,20,IF(V359=Datos!$B$88,25,0)))))))/100)</f>
        <v>0</v>
      </c>
      <c r="X359" s="220">
        <f>IF(ISERROR((IF(R359=Datos!$B$80,W359,0)+IF(R360=Datos!$B$80,W360,0)+IF(R361=Datos!$B$80,W361,0)+IF(R362=Datos!$B$80,W362,0)+IF(R363=Datos!$B$80,W363,0)+IF(R364=Datos!$B$80,W364,0))/(IF(R359=Datos!$B$80,1,0)+IF(R360=Datos!$B$80,1,0)+IF(R361=Datos!$B$80,1,0)+IF(R362=Datos!$B$80,1,0)+IF(R363=Datos!$B$80,1,0)+IF(R364=Datos!$B$80,1,0))),0,(IF(R359=Datos!$B$80,W359,0)+IF(R360=Datos!$B$80,W360,0)+IF(R361=Datos!$B$80,W361,0)+IF(R362=Datos!$B$80,W362,0)+IF(R363=Datos!$B$80,W363,0)+IF(R364=Datos!$B$80,W364,0))/(IF(R359=Datos!$B$80,1,0)+IF(R360=Datos!$B$80,1,0)+IF(R361=Datos!$B$80,1,0)+IF(R362=Datos!$B$80,1,0)+IF(R363=Datos!$B$80,1,0)+IF(R364=Datos!$B$80,1,0)))</f>
        <v>0</v>
      </c>
      <c r="Y359" s="211" t="str">
        <f>IF(J359="","-",(IF(X359&gt;0,(IF(J359=Datos!$B$65,Datos!$B$65,IF(AND(J359=Datos!$B$66,X359&gt;0.49),Datos!$B$65,IF(AND(J359=Datos!$B$67,X359&gt;0.74),Datos!$B$65,IF(AND(J359=Datos!$B$67,X359&lt;0.75,X359&gt;0.49),Datos!$B$66,IF(AND(J359=Datos!$B$68,X359&gt;0.74),Datos!$B$66,IF(AND(J359=Datos!$B$68,X359&lt;0.75,X359&gt;0.49),Datos!$B$67,IF(AND(J359=Datos!$B$69,X359&gt;0.74),Datos!$B$67,IF(AND(J359=Datos!$B$69,X359&lt;0.75,X359&gt;0.49),Datos!$B$68,J359))))))))),J359)))</f>
        <v>-</v>
      </c>
      <c r="Z359" s="223">
        <f>IF(ISERROR((IF(R359=Datos!$B$79,W359,0)+IF(R360=Datos!$B$79,W360,0)+IF(R361=Datos!$B$79,W361,0)+IF(R362=Datos!$B$79,W362,0)+IF(R363=Datos!$B$79,W363,0)+IF(R364=Datos!$B$79,W364,0))/(IF(R359=Datos!$B$79,1,0)+IF(R360=Datos!$B$79,1,0)+IF(R361=Datos!$B$79,1,0)+IF(R362=Datos!$B$79,1,0)+IF(R363=Datos!$B$79,1,0)+IF(R364=Datos!$B$79,1,0))),0,(IF(R359=Datos!$B$79,W359,0)+IF(R360=Datos!$B$79,W360,0)+IF(R361=Datos!$B$79,W361,0)+IF(R362=Datos!$B$79,W362,0)+IF(R363=Datos!$B$79,W363,0)+IF(R364=Datos!$B$79,W364,0))/(IF(R359=Datos!$B$79,1,0)+IF(R360=Datos!$B$79,1,0)+IF(R361=Datos!$B$79,1,0)+IF(R362=Datos!$B$79,1,0)+IF(R363=Datos!$B$79,1,0)+IF(R364=Datos!$B$79,1,0)))</f>
        <v>0</v>
      </c>
      <c r="AA359" s="211" t="str">
        <f>IF(K359="","-",(IF(Z359&gt;0,(IF(K359=Datos!$B$72,Datos!$B$72,IF(AND(K359=Datos!$B$73,Z359&gt;0.49),Datos!$B$72,IF(AND(K359=Datos!$B$74,Z359&gt;0.74),Datos!$B$72,IF(AND(K359=Datos!$B$74,Z359&lt;0.75,Z359&gt;0.49),Datos!$B$73,IF(AND(K359=Datos!$B$75,Z359&gt;0.74),Datos!$B$73,IF(AND(K359=Datos!$B$75,Z359&lt;0.75,Z359&gt;0.49),Datos!$B$74,IF(AND(K359=Datos!$B$76,Z359&gt;0.74),Datos!$B$74,IF(AND(K359=Datos!$B$76,Z359&lt;0.75,Z359&gt;0.49),Datos!$B$75,K359))))))))),K359)))</f>
        <v>-</v>
      </c>
      <c r="AB359" s="214" t="str">
        <f>IF(AND(Y359=Datos!$B$186,AA359=Datos!$B$193),Datos!$D$186,IF(AND(Y359=Datos!$B$186,AA359=Datos!$B$194),Datos!$E$186,IF(AND(Y359=Datos!$B$186,AA359=Datos!$B$195),Datos!$F$186,IF(AND(Y359=Datos!$B$186,AA359=Datos!$B$196),Datos!$G$186,IF(AND(Y359=Datos!$B$186,AA359=Datos!$B$197),Datos!$H$186,IF(AND(Y359=Datos!$B$187,AA359=Datos!$B$193),Datos!$D$187,IF(AND(Y359=Datos!$B$187,AA359=Datos!$B$194),Datos!$E$187,IF(AND(Y359=Datos!$B$187,AA359=Datos!$B$195),Datos!$F$187,IF(AND(Y359=Datos!$B$187,AA359=Datos!$B$196),Datos!$G$187,IF(AND(Y359=Datos!$B$187,AA359=Datos!$B$197),Datos!$H$187,IF(AND(Y359=Datos!$B$188,AA359=Datos!$B$193),Datos!$D$188,IF(AND(Y359=Datos!$B$188,AA359=Datos!$B$194),Datos!$E$188,IF(AND(Y359=Datos!$B$188,AA359=Datos!$B$195),Datos!$F$188,IF(AND(Y359=Datos!$B$188,AA359=Datos!$B$196),Datos!$G$188,IF(AND(Y359=Datos!$B$188,AA359=Datos!$B$197),Datos!$H$188,IF(AND(Y359=Datos!$B$189,AA359=Datos!$B$193),Datos!$D$189,IF(AND(Y359=Datos!$B$189,AA359=Datos!$B$194),Datos!$E$189,IF(AND(Y359=Datos!$B$189,AA359=Datos!$B$195),Datos!$F$189,IF(AND(Y359=Datos!$B$189,AA359=Datos!$B$196),Datos!$G$189,IF(AND(Y359=Datos!$B$189,AA359=Datos!$B$197),Datos!$H$189,IF(AND(Y359=Datos!$B$190,AA359=Datos!$B$193),Datos!$D$190,IF(AND(Y359=Datos!$B$190,AA359=Datos!$B$194),Datos!$E$190,IF(AND(Y359=Datos!$B$190,AA359=Datos!$B$195),Datos!$F$190,IF(AND(Y359=Datos!$B$190,AA359=Datos!$B$196),Datos!$G$190,IF(AND(Y359=Datos!$B$190,AA359=Datos!$B$197),Datos!$H$190,"-")))))))))))))))))))))))))</f>
        <v>-</v>
      </c>
      <c r="AC359" s="103"/>
    </row>
    <row r="360" spans="2:29" s="66" customFormat="1" ht="30" customHeight="1" x14ac:dyDescent="0.25">
      <c r="B360" s="164"/>
      <c r="C360" s="165"/>
      <c r="D360" s="212"/>
      <c r="E360" s="227"/>
      <c r="F360" s="165"/>
      <c r="G360" s="230"/>
      <c r="H360" s="99"/>
      <c r="I360" s="100"/>
      <c r="J360" s="218"/>
      <c r="K360" s="218"/>
      <c r="L360" s="215"/>
      <c r="M360" s="100"/>
      <c r="N360" s="99"/>
      <c r="O360" s="99"/>
      <c r="P360" s="99"/>
      <c r="Q360" s="99"/>
      <c r="R360" s="100"/>
      <c r="S360" s="99"/>
      <c r="T360" s="99"/>
      <c r="U360" s="99"/>
      <c r="V360" s="99"/>
      <c r="W360" s="96">
        <f>((IF(S360=Datos!$B$83,0,IF(S360=Datos!$B$84,5,IF(S360=Datos!$B$85,10,IF(S360=Datos!$B$86,15,IF(S360=Datos!$B$87,20,IF(S360=Datos!$B$88,25,0)))))))/100)+((IF(T360=Datos!$B$83,0,IF(T360=Datos!$B$84,5,IF(T360=Datos!$B$85,10,IF(T360=Datos!$B$86,15,IF(T360=Datos!$B$87,20,IF(T360=Datos!$B$88,25,0)))))))/100)+((IF(U360=Datos!$B$83,0,IF(U360=Datos!$B$84,5,IF(U360=Datos!$B$85,10,IF(U360=Datos!$B$86,15,IF(U360=Datos!$B$87,20,IF(U360=Datos!$B$88,25,0)))))))/100)+((IF(V360=Datos!$B$83,0,IF(V360=Datos!$B$84,5,IF(V360=Datos!$B$85,10,IF(V360=Datos!$B$86,15,IF(V360=Datos!$B$87,20,IF(V360=Datos!$B$88,25,0)))))))/100)</f>
        <v>0</v>
      </c>
      <c r="X360" s="221"/>
      <c r="Y360" s="212"/>
      <c r="Z360" s="224"/>
      <c r="AA360" s="212"/>
      <c r="AB360" s="215"/>
      <c r="AC360" s="104"/>
    </row>
    <row r="361" spans="2:29" s="66" customFormat="1" ht="30" customHeight="1" x14ac:dyDescent="0.25">
      <c r="B361" s="164"/>
      <c r="C361" s="165"/>
      <c r="D361" s="212"/>
      <c r="E361" s="227"/>
      <c r="F361" s="165"/>
      <c r="G361" s="230"/>
      <c r="H361" s="99"/>
      <c r="I361" s="100"/>
      <c r="J361" s="218"/>
      <c r="K361" s="218"/>
      <c r="L361" s="215"/>
      <c r="M361" s="100"/>
      <c r="N361" s="99"/>
      <c r="O361" s="99"/>
      <c r="P361" s="99"/>
      <c r="Q361" s="99"/>
      <c r="R361" s="100"/>
      <c r="S361" s="99"/>
      <c r="T361" s="99"/>
      <c r="U361" s="99"/>
      <c r="V361" s="99"/>
      <c r="W361" s="96">
        <f>((IF(S361=Datos!$B$83,0,IF(S361=Datos!$B$84,5,IF(S361=Datos!$B$85,10,IF(S361=Datos!$B$86,15,IF(S361=Datos!$B$87,20,IF(S361=Datos!$B$88,25,0)))))))/100)+((IF(T361=Datos!$B$83,0,IF(T361=Datos!$B$84,5,IF(T361=Datos!$B$85,10,IF(T361=Datos!$B$86,15,IF(T361=Datos!$B$87,20,IF(T361=Datos!$B$88,25,0)))))))/100)+((IF(U361=Datos!$B$83,0,IF(U361=Datos!$B$84,5,IF(U361=Datos!$B$85,10,IF(U361=Datos!$B$86,15,IF(U361=Datos!$B$87,20,IF(U361=Datos!$B$88,25,0)))))))/100)+((IF(V361=Datos!$B$83,0,IF(V361=Datos!$B$84,5,IF(V361=Datos!$B$85,10,IF(V361=Datos!$B$86,15,IF(V361=Datos!$B$87,20,IF(V361=Datos!$B$88,25,0)))))))/100)</f>
        <v>0</v>
      </c>
      <c r="X361" s="221"/>
      <c r="Y361" s="212"/>
      <c r="Z361" s="224"/>
      <c r="AA361" s="212"/>
      <c r="AB361" s="215"/>
      <c r="AC361" s="104"/>
    </row>
    <row r="362" spans="2:29" s="66" customFormat="1" ht="30" customHeight="1" x14ac:dyDescent="0.25">
      <c r="B362" s="164"/>
      <c r="C362" s="165"/>
      <c r="D362" s="212"/>
      <c r="E362" s="227"/>
      <c r="F362" s="165"/>
      <c r="G362" s="230"/>
      <c r="H362" s="99"/>
      <c r="I362" s="100"/>
      <c r="J362" s="218"/>
      <c r="K362" s="218"/>
      <c r="L362" s="215"/>
      <c r="M362" s="100"/>
      <c r="N362" s="99"/>
      <c r="O362" s="99"/>
      <c r="P362" s="99"/>
      <c r="Q362" s="99"/>
      <c r="R362" s="100"/>
      <c r="S362" s="99"/>
      <c r="T362" s="99"/>
      <c r="U362" s="99"/>
      <c r="V362" s="99"/>
      <c r="W362" s="96">
        <f>((IF(S362=Datos!$B$83,0,IF(S362=Datos!$B$84,5,IF(S362=Datos!$B$85,10,IF(S362=Datos!$B$86,15,IF(S362=Datos!$B$87,20,IF(S362=Datos!$B$88,25,0)))))))/100)+((IF(T362=Datos!$B$83,0,IF(T362=Datos!$B$84,5,IF(T362=Datos!$B$85,10,IF(T362=Datos!$B$86,15,IF(T362=Datos!$B$87,20,IF(T362=Datos!$B$88,25,0)))))))/100)+((IF(U362=Datos!$B$83,0,IF(U362=Datos!$B$84,5,IF(U362=Datos!$B$85,10,IF(U362=Datos!$B$86,15,IF(U362=Datos!$B$87,20,IF(U362=Datos!$B$88,25,0)))))))/100)+((IF(V362=Datos!$B$83,0,IF(V362=Datos!$B$84,5,IF(V362=Datos!$B$85,10,IF(V362=Datos!$B$86,15,IF(V362=Datos!$B$87,20,IF(V362=Datos!$B$88,25,0)))))))/100)</f>
        <v>0</v>
      </c>
      <c r="X362" s="221"/>
      <c r="Y362" s="212"/>
      <c r="Z362" s="224"/>
      <c r="AA362" s="212"/>
      <c r="AB362" s="215"/>
      <c r="AC362" s="104"/>
    </row>
    <row r="363" spans="2:29" s="66" customFormat="1" ht="30" customHeight="1" x14ac:dyDescent="0.25">
      <c r="B363" s="164"/>
      <c r="C363" s="165"/>
      <c r="D363" s="212"/>
      <c r="E363" s="227"/>
      <c r="F363" s="165"/>
      <c r="G363" s="230"/>
      <c r="H363" s="99"/>
      <c r="I363" s="100"/>
      <c r="J363" s="218"/>
      <c r="K363" s="218"/>
      <c r="L363" s="215"/>
      <c r="M363" s="100"/>
      <c r="N363" s="99"/>
      <c r="O363" s="99"/>
      <c r="P363" s="99"/>
      <c r="Q363" s="99"/>
      <c r="R363" s="100"/>
      <c r="S363" s="99"/>
      <c r="T363" s="99"/>
      <c r="U363" s="99"/>
      <c r="V363" s="99"/>
      <c r="W363" s="96">
        <f>((IF(S363=Datos!$B$83,0,IF(S363=Datos!$B$84,5,IF(S363=Datos!$B$85,10,IF(S363=Datos!$B$86,15,IF(S363=Datos!$B$87,20,IF(S363=Datos!$B$88,25,0)))))))/100)+((IF(T363=Datos!$B$83,0,IF(T363=Datos!$B$84,5,IF(T363=Datos!$B$85,10,IF(T363=Datos!$B$86,15,IF(T363=Datos!$B$87,20,IF(T363=Datos!$B$88,25,0)))))))/100)+((IF(U363=Datos!$B$83,0,IF(U363=Datos!$B$84,5,IF(U363=Datos!$B$85,10,IF(U363=Datos!$B$86,15,IF(U363=Datos!$B$87,20,IF(U363=Datos!$B$88,25,0)))))))/100)+((IF(V363=Datos!$B$83,0,IF(V363=Datos!$B$84,5,IF(V363=Datos!$B$85,10,IF(V363=Datos!$B$86,15,IF(V363=Datos!$B$87,20,IF(V363=Datos!$B$88,25,0)))))))/100)</f>
        <v>0</v>
      </c>
      <c r="X363" s="221"/>
      <c r="Y363" s="212"/>
      <c r="Z363" s="224"/>
      <c r="AA363" s="212"/>
      <c r="AB363" s="215"/>
      <c r="AC363" s="104"/>
    </row>
    <row r="364" spans="2:29" s="66" customFormat="1" ht="30" customHeight="1" thickBot="1" x14ac:dyDescent="0.3">
      <c r="B364" s="166"/>
      <c r="C364" s="167"/>
      <c r="D364" s="213"/>
      <c r="E364" s="228"/>
      <c r="F364" s="167"/>
      <c r="G364" s="231"/>
      <c r="H364" s="101"/>
      <c r="I364" s="102"/>
      <c r="J364" s="219"/>
      <c r="K364" s="219"/>
      <c r="L364" s="216"/>
      <c r="M364" s="102"/>
      <c r="N364" s="101"/>
      <c r="O364" s="101"/>
      <c r="P364" s="101"/>
      <c r="Q364" s="101"/>
      <c r="R364" s="102"/>
      <c r="S364" s="101"/>
      <c r="T364" s="101"/>
      <c r="U364" s="101"/>
      <c r="V364" s="101"/>
      <c r="W364" s="97">
        <f>((IF(S364=Datos!$B$83,0,IF(S364=Datos!$B$84,5,IF(S364=Datos!$B$85,10,IF(S364=Datos!$B$86,15,IF(S364=Datos!$B$87,20,IF(S364=Datos!$B$88,25,0)))))))/100)+((IF(T364=Datos!$B$83,0,IF(T364=Datos!$B$84,5,IF(T364=Datos!$B$85,10,IF(T364=Datos!$B$86,15,IF(T364=Datos!$B$87,20,IF(T364=Datos!$B$88,25,0)))))))/100)+((IF(U364=Datos!$B$83,0,IF(U364=Datos!$B$84,5,IF(U364=Datos!$B$85,10,IF(U364=Datos!$B$86,15,IF(U364=Datos!$B$87,20,IF(U364=Datos!$B$88,25,0)))))))/100)+((IF(V364=Datos!$B$83,0,IF(V364=Datos!$B$84,5,IF(V364=Datos!$B$85,10,IF(V364=Datos!$B$86,15,IF(V364=Datos!$B$87,20,IF(V364=Datos!$B$88,25,0)))))))/100)</f>
        <v>0</v>
      </c>
      <c r="X364" s="222"/>
      <c r="Y364" s="213"/>
      <c r="Z364" s="225"/>
      <c r="AA364" s="213"/>
      <c r="AB364" s="216"/>
      <c r="AC364" s="105"/>
    </row>
    <row r="365" spans="2:29" s="66" customFormat="1" ht="30" customHeight="1" x14ac:dyDescent="0.25">
      <c r="B365" s="162"/>
      <c r="C365" s="163"/>
      <c r="D365" s="211" t="str">
        <f>IF(B365="","-",VLOOKUP(B365,Datos!$B$3:$C$25,2,FALSE))</f>
        <v>-</v>
      </c>
      <c r="E365" s="226"/>
      <c r="F365" s="163"/>
      <c r="G365" s="229"/>
      <c r="H365" s="81"/>
      <c r="I365" s="79"/>
      <c r="J365" s="217"/>
      <c r="K365" s="217"/>
      <c r="L365" s="214" t="str">
        <f>IF(AND(J365=Datos!$B$186,K365=Datos!$B$193),Datos!$D$186,IF(AND(J365=Datos!$B$186,K365=Datos!$B$194),Datos!$E$186,IF(AND(J365=Datos!$B$186,K365=Datos!$B$195),Datos!$F$186,IF(AND(J365=Datos!$B$186,K365=Datos!$B$196),Datos!$G$186,IF(AND(J365=Datos!$B$186,K365=Datos!$B$197),Datos!$H$186,IF(AND(J365=Datos!$B$187,K365=Datos!$B$193),Datos!$D$187,IF(AND(J365=Datos!$B$187,K365=Datos!$B$194),Datos!$E$187,IF(AND(J365=Datos!$B$187,K365=Datos!$B$195),Datos!$F$187,IF(AND(J365=Datos!$B$187,K365=Datos!$B$196),Datos!$G$187,IF(AND(J365=Datos!$B$187,K365=Datos!$B$197),Datos!$H$187,IF(AND(J365=Datos!$B$188,K365=Datos!$B$193),Datos!$D$188,IF(AND(J365=Datos!$B$188,K365=Datos!$B$194),Datos!$E$188,IF(AND(J365=Datos!$B$188,K365=Datos!$B$195),Datos!$F$188,IF(AND(J365=Datos!$B$188,K365=Datos!$B$196),Datos!$G$188,IF(AND(J365=Datos!$B$188,K365=Datos!$B$197),Datos!$H$188,IF(AND(J365=Datos!$B$189,K365=Datos!$B$193),Datos!$D$189,IF(AND(J365=Datos!$B$189,K365=Datos!$B$194),Datos!$E$189,IF(AND(J365=Datos!$B$189,K365=Datos!$B$195),Datos!$F$189,IF(AND(J365=Datos!$B$189,K365=Datos!$B$196),Datos!$G$189,IF(AND(J365=Datos!$B$189,K365=Datos!$B$197),Datos!$H$189,IF(AND(J365=Datos!$B$190,K365=Datos!$B$193),Datos!$D$190,IF(AND(J365=Datos!$B$190,K365=Datos!$B$194),Datos!$E$190,IF(AND(J365=Datos!$B$190,K365=Datos!$B$195),Datos!$F$190,IF(AND(J365=Datos!$B$190,K365=Datos!$B$196),Datos!$G$190,IF(AND(J365=Datos!$B$190,K365=Datos!$B$197),Datos!$H$190,"-")))))))))))))))))))))))))</f>
        <v>-</v>
      </c>
      <c r="M365" s="79"/>
      <c r="N365" s="81"/>
      <c r="O365" s="81"/>
      <c r="P365" s="81"/>
      <c r="Q365" s="81"/>
      <c r="R365" s="79"/>
      <c r="S365" s="81"/>
      <c r="T365" s="81"/>
      <c r="U365" s="81"/>
      <c r="V365" s="81"/>
      <c r="W365" s="80">
        <f>((IF(S365=Datos!$B$83,0,IF(S365=Datos!$B$84,5,IF(S365=Datos!$B$85,10,IF(S365=Datos!$B$86,15,IF(S365=Datos!$B$87,20,IF(S365=Datos!$B$88,25,0)))))))/100)+((IF(T365=Datos!$B$83,0,IF(T365=Datos!$B$84,5,IF(T365=Datos!$B$85,10,IF(T365=Datos!$B$86,15,IF(T365=Datos!$B$87,20,IF(T365=Datos!$B$88,25,0)))))))/100)+((IF(U365=Datos!$B$83,0,IF(U365=Datos!$B$84,5,IF(U365=Datos!$B$85,10,IF(U365=Datos!$B$86,15,IF(U365=Datos!$B$87,20,IF(U365=Datos!$B$88,25,0)))))))/100)+((IF(V365=Datos!$B$83,0,IF(V365=Datos!$B$84,5,IF(V365=Datos!$B$85,10,IF(V365=Datos!$B$86,15,IF(V365=Datos!$B$87,20,IF(V365=Datos!$B$88,25,0)))))))/100)</f>
        <v>0</v>
      </c>
      <c r="X365" s="220">
        <f>IF(ISERROR((IF(R365=Datos!$B$80,W365,0)+IF(R366=Datos!$B$80,W366,0)+IF(R367=Datos!$B$80,W367,0)+IF(R368=Datos!$B$80,W368,0)+IF(R369=Datos!$B$80,W369,0)+IF(R370=Datos!$B$80,W370,0))/(IF(R365=Datos!$B$80,1,0)+IF(R366=Datos!$B$80,1,0)+IF(R367=Datos!$B$80,1,0)+IF(R368=Datos!$B$80,1,0)+IF(R369=Datos!$B$80,1,0)+IF(R370=Datos!$B$80,1,0))),0,(IF(R365=Datos!$B$80,W365,0)+IF(R366=Datos!$B$80,W366,0)+IF(R367=Datos!$B$80,W367,0)+IF(R368=Datos!$B$80,W368,0)+IF(R369=Datos!$B$80,W369,0)+IF(R370=Datos!$B$80,W370,0))/(IF(R365=Datos!$B$80,1,0)+IF(R366=Datos!$B$80,1,0)+IF(R367=Datos!$B$80,1,0)+IF(R368=Datos!$B$80,1,0)+IF(R369=Datos!$B$80,1,0)+IF(R370=Datos!$B$80,1,0)))</f>
        <v>0</v>
      </c>
      <c r="Y365" s="211" t="str">
        <f>IF(J365="","-",(IF(X365&gt;0,(IF(J365=Datos!$B$65,Datos!$B$65,IF(AND(J365=Datos!$B$66,X365&gt;0.49),Datos!$B$65,IF(AND(J365=Datos!$B$67,X365&gt;0.74),Datos!$B$65,IF(AND(J365=Datos!$B$67,X365&lt;0.75,X365&gt;0.49),Datos!$B$66,IF(AND(J365=Datos!$B$68,X365&gt;0.74),Datos!$B$66,IF(AND(J365=Datos!$B$68,X365&lt;0.75,X365&gt;0.49),Datos!$B$67,IF(AND(J365=Datos!$B$69,X365&gt;0.74),Datos!$B$67,IF(AND(J365=Datos!$B$69,X365&lt;0.75,X365&gt;0.49),Datos!$B$68,J365))))))))),J365)))</f>
        <v>-</v>
      </c>
      <c r="Z365" s="223">
        <f>IF(ISERROR((IF(R365=Datos!$B$79,W365,0)+IF(R366=Datos!$B$79,W366,0)+IF(R367=Datos!$B$79,W367,0)+IF(R368=Datos!$B$79,W368,0)+IF(R369=Datos!$B$79,W369,0)+IF(R370=Datos!$B$79,W370,0))/(IF(R365=Datos!$B$79,1,0)+IF(R366=Datos!$B$79,1,0)+IF(R367=Datos!$B$79,1,0)+IF(R368=Datos!$B$79,1,0)+IF(R369=Datos!$B$79,1,0)+IF(R370=Datos!$B$79,1,0))),0,(IF(R365=Datos!$B$79,W365,0)+IF(R366=Datos!$B$79,W366,0)+IF(R367=Datos!$B$79,W367,0)+IF(R368=Datos!$B$79,W368,0)+IF(R369=Datos!$B$79,W369,0)+IF(R370=Datos!$B$79,W370,0))/(IF(R365=Datos!$B$79,1,0)+IF(R366=Datos!$B$79,1,0)+IF(R367=Datos!$B$79,1,0)+IF(R368=Datos!$B$79,1,0)+IF(R369=Datos!$B$79,1,0)+IF(R370=Datos!$B$79,1,0)))</f>
        <v>0</v>
      </c>
      <c r="AA365" s="211" t="str">
        <f>IF(K365="","-",(IF(Z365&gt;0,(IF(K365=Datos!$B$72,Datos!$B$72,IF(AND(K365=Datos!$B$73,Z365&gt;0.49),Datos!$B$72,IF(AND(K365=Datos!$B$74,Z365&gt;0.74),Datos!$B$72,IF(AND(K365=Datos!$B$74,Z365&lt;0.75,Z365&gt;0.49),Datos!$B$73,IF(AND(K365=Datos!$B$75,Z365&gt;0.74),Datos!$B$73,IF(AND(K365=Datos!$B$75,Z365&lt;0.75,Z365&gt;0.49),Datos!$B$74,IF(AND(K365=Datos!$B$76,Z365&gt;0.74),Datos!$B$74,IF(AND(K365=Datos!$B$76,Z365&lt;0.75,Z365&gt;0.49),Datos!$B$75,K365))))))))),K365)))</f>
        <v>-</v>
      </c>
      <c r="AB365" s="214" t="str">
        <f>IF(AND(Y365=Datos!$B$186,AA365=Datos!$B$193),Datos!$D$186,IF(AND(Y365=Datos!$B$186,AA365=Datos!$B$194),Datos!$E$186,IF(AND(Y365=Datos!$B$186,AA365=Datos!$B$195),Datos!$F$186,IF(AND(Y365=Datos!$B$186,AA365=Datos!$B$196),Datos!$G$186,IF(AND(Y365=Datos!$B$186,AA365=Datos!$B$197),Datos!$H$186,IF(AND(Y365=Datos!$B$187,AA365=Datos!$B$193),Datos!$D$187,IF(AND(Y365=Datos!$B$187,AA365=Datos!$B$194),Datos!$E$187,IF(AND(Y365=Datos!$B$187,AA365=Datos!$B$195),Datos!$F$187,IF(AND(Y365=Datos!$B$187,AA365=Datos!$B$196),Datos!$G$187,IF(AND(Y365=Datos!$B$187,AA365=Datos!$B$197),Datos!$H$187,IF(AND(Y365=Datos!$B$188,AA365=Datos!$B$193),Datos!$D$188,IF(AND(Y365=Datos!$B$188,AA365=Datos!$B$194),Datos!$E$188,IF(AND(Y365=Datos!$B$188,AA365=Datos!$B$195),Datos!$F$188,IF(AND(Y365=Datos!$B$188,AA365=Datos!$B$196),Datos!$G$188,IF(AND(Y365=Datos!$B$188,AA365=Datos!$B$197),Datos!$H$188,IF(AND(Y365=Datos!$B$189,AA365=Datos!$B$193),Datos!$D$189,IF(AND(Y365=Datos!$B$189,AA365=Datos!$B$194),Datos!$E$189,IF(AND(Y365=Datos!$B$189,AA365=Datos!$B$195),Datos!$F$189,IF(AND(Y365=Datos!$B$189,AA365=Datos!$B$196),Datos!$G$189,IF(AND(Y365=Datos!$B$189,AA365=Datos!$B$197),Datos!$H$189,IF(AND(Y365=Datos!$B$190,AA365=Datos!$B$193),Datos!$D$190,IF(AND(Y365=Datos!$B$190,AA365=Datos!$B$194),Datos!$E$190,IF(AND(Y365=Datos!$B$190,AA365=Datos!$B$195),Datos!$F$190,IF(AND(Y365=Datos!$B$190,AA365=Datos!$B$196),Datos!$G$190,IF(AND(Y365=Datos!$B$190,AA365=Datos!$B$197),Datos!$H$190,"-")))))))))))))))))))))))))</f>
        <v>-</v>
      </c>
      <c r="AC365" s="103"/>
    </row>
    <row r="366" spans="2:29" s="66" customFormat="1" ht="30" customHeight="1" x14ac:dyDescent="0.25">
      <c r="B366" s="164"/>
      <c r="C366" s="165"/>
      <c r="D366" s="212"/>
      <c r="E366" s="227"/>
      <c r="F366" s="165"/>
      <c r="G366" s="230"/>
      <c r="H366" s="99"/>
      <c r="I366" s="100"/>
      <c r="J366" s="218"/>
      <c r="K366" s="218"/>
      <c r="L366" s="215"/>
      <c r="M366" s="100"/>
      <c r="N366" s="99"/>
      <c r="O366" s="99"/>
      <c r="P366" s="99"/>
      <c r="Q366" s="99"/>
      <c r="R366" s="100"/>
      <c r="S366" s="99"/>
      <c r="T366" s="99"/>
      <c r="U366" s="99"/>
      <c r="V366" s="99"/>
      <c r="W366" s="96">
        <f>((IF(S366=Datos!$B$83,0,IF(S366=Datos!$B$84,5,IF(S366=Datos!$B$85,10,IF(S366=Datos!$B$86,15,IF(S366=Datos!$B$87,20,IF(S366=Datos!$B$88,25,0)))))))/100)+((IF(T366=Datos!$B$83,0,IF(T366=Datos!$B$84,5,IF(T366=Datos!$B$85,10,IF(T366=Datos!$B$86,15,IF(T366=Datos!$B$87,20,IF(T366=Datos!$B$88,25,0)))))))/100)+((IF(U366=Datos!$B$83,0,IF(U366=Datos!$B$84,5,IF(U366=Datos!$B$85,10,IF(U366=Datos!$B$86,15,IF(U366=Datos!$B$87,20,IF(U366=Datos!$B$88,25,0)))))))/100)+((IF(V366=Datos!$B$83,0,IF(V366=Datos!$B$84,5,IF(V366=Datos!$B$85,10,IF(V366=Datos!$B$86,15,IF(V366=Datos!$B$87,20,IF(V366=Datos!$B$88,25,0)))))))/100)</f>
        <v>0</v>
      </c>
      <c r="X366" s="221"/>
      <c r="Y366" s="212"/>
      <c r="Z366" s="224"/>
      <c r="AA366" s="212"/>
      <c r="AB366" s="215"/>
      <c r="AC366" s="104"/>
    </row>
    <row r="367" spans="2:29" s="66" customFormat="1" ht="30" customHeight="1" x14ac:dyDescent="0.25">
      <c r="B367" s="164"/>
      <c r="C367" s="165"/>
      <c r="D367" s="212"/>
      <c r="E367" s="227"/>
      <c r="F367" s="165"/>
      <c r="G367" s="230"/>
      <c r="H367" s="99"/>
      <c r="I367" s="100"/>
      <c r="J367" s="218"/>
      <c r="K367" s="218"/>
      <c r="L367" s="215"/>
      <c r="M367" s="100"/>
      <c r="N367" s="99"/>
      <c r="O367" s="99"/>
      <c r="P367" s="99"/>
      <c r="Q367" s="99"/>
      <c r="R367" s="100"/>
      <c r="S367" s="99"/>
      <c r="T367" s="99"/>
      <c r="U367" s="99"/>
      <c r="V367" s="99"/>
      <c r="W367" s="96">
        <f>((IF(S367=Datos!$B$83,0,IF(S367=Datos!$B$84,5,IF(S367=Datos!$B$85,10,IF(S367=Datos!$B$86,15,IF(S367=Datos!$B$87,20,IF(S367=Datos!$B$88,25,0)))))))/100)+((IF(T367=Datos!$B$83,0,IF(T367=Datos!$B$84,5,IF(T367=Datos!$B$85,10,IF(T367=Datos!$B$86,15,IF(T367=Datos!$B$87,20,IF(T367=Datos!$B$88,25,0)))))))/100)+((IF(U367=Datos!$B$83,0,IF(U367=Datos!$B$84,5,IF(U367=Datos!$B$85,10,IF(U367=Datos!$B$86,15,IF(U367=Datos!$B$87,20,IF(U367=Datos!$B$88,25,0)))))))/100)+((IF(V367=Datos!$B$83,0,IF(V367=Datos!$B$84,5,IF(V367=Datos!$B$85,10,IF(V367=Datos!$B$86,15,IF(V367=Datos!$B$87,20,IF(V367=Datos!$B$88,25,0)))))))/100)</f>
        <v>0</v>
      </c>
      <c r="X367" s="221"/>
      <c r="Y367" s="212"/>
      <c r="Z367" s="224"/>
      <c r="AA367" s="212"/>
      <c r="AB367" s="215"/>
      <c r="AC367" s="104"/>
    </row>
    <row r="368" spans="2:29" s="66" customFormat="1" ht="30" customHeight="1" x14ac:dyDescent="0.25">
      <c r="B368" s="164"/>
      <c r="C368" s="165"/>
      <c r="D368" s="212"/>
      <c r="E368" s="227"/>
      <c r="F368" s="165"/>
      <c r="G368" s="230"/>
      <c r="H368" s="99"/>
      <c r="I368" s="100"/>
      <c r="J368" s="218"/>
      <c r="K368" s="218"/>
      <c r="L368" s="215"/>
      <c r="M368" s="100"/>
      <c r="N368" s="99"/>
      <c r="O368" s="99"/>
      <c r="P368" s="99"/>
      <c r="Q368" s="99"/>
      <c r="R368" s="100"/>
      <c r="S368" s="99"/>
      <c r="T368" s="99"/>
      <c r="U368" s="99"/>
      <c r="V368" s="99"/>
      <c r="W368" s="96">
        <f>((IF(S368=Datos!$B$83,0,IF(S368=Datos!$B$84,5,IF(S368=Datos!$B$85,10,IF(S368=Datos!$B$86,15,IF(S368=Datos!$B$87,20,IF(S368=Datos!$B$88,25,0)))))))/100)+((IF(T368=Datos!$B$83,0,IF(T368=Datos!$B$84,5,IF(T368=Datos!$B$85,10,IF(T368=Datos!$B$86,15,IF(T368=Datos!$B$87,20,IF(T368=Datos!$B$88,25,0)))))))/100)+((IF(U368=Datos!$B$83,0,IF(U368=Datos!$B$84,5,IF(U368=Datos!$B$85,10,IF(U368=Datos!$B$86,15,IF(U368=Datos!$B$87,20,IF(U368=Datos!$B$88,25,0)))))))/100)+((IF(V368=Datos!$B$83,0,IF(V368=Datos!$B$84,5,IF(V368=Datos!$B$85,10,IF(V368=Datos!$B$86,15,IF(V368=Datos!$B$87,20,IF(V368=Datos!$B$88,25,0)))))))/100)</f>
        <v>0</v>
      </c>
      <c r="X368" s="221"/>
      <c r="Y368" s="212"/>
      <c r="Z368" s="224"/>
      <c r="AA368" s="212"/>
      <c r="AB368" s="215"/>
      <c r="AC368" s="104"/>
    </row>
    <row r="369" spans="2:29" s="66" customFormat="1" ht="30" customHeight="1" x14ac:dyDescent="0.25">
      <c r="B369" s="164"/>
      <c r="C369" s="165"/>
      <c r="D369" s="212"/>
      <c r="E369" s="227"/>
      <c r="F369" s="165"/>
      <c r="G369" s="230"/>
      <c r="H369" s="99"/>
      <c r="I369" s="100"/>
      <c r="J369" s="218"/>
      <c r="K369" s="218"/>
      <c r="L369" s="215"/>
      <c r="M369" s="100"/>
      <c r="N369" s="99"/>
      <c r="O369" s="99"/>
      <c r="P369" s="99"/>
      <c r="Q369" s="99"/>
      <c r="R369" s="100"/>
      <c r="S369" s="99"/>
      <c r="T369" s="99"/>
      <c r="U369" s="99"/>
      <c r="V369" s="99"/>
      <c r="W369" s="96">
        <f>((IF(S369=Datos!$B$83,0,IF(S369=Datos!$B$84,5,IF(S369=Datos!$B$85,10,IF(S369=Datos!$B$86,15,IF(S369=Datos!$B$87,20,IF(S369=Datos!$B$88,25,0)))))))/100)+((IF(T369=Datos!$B$83,0,IF(T369=Datos!$B$84,5,IF(T369=Datos!$B$85,10,IF(T369=Datos!$B$86,15,IF(T369=Datos!$B$87,20,IF(T369=Datos!$B$88,25,0)))))))/100)+((IF(U369=Datos!$B$83,0,IF(U369=Datos!$B$84,5,IF(U369=Datos!$B$85,10,IF(U369=Datos!$B$86,15,IF(U369=Datos!$B$87,20,IF(U369=Datos!$B$88,25,0)))))))/100)+((IF(V369=Datos!$B$83,0,IF(V369=Datos!$B$84,5,IF(V369=Datos!$B$85,10,IF(V369=Datos!$B$86,15,IF(V369=Datos!$B$87,20,IF(V369=Datos!$B$88,25,0)))))))/100)</f>
        <v>0</v>
      </c>
      <c r="X369" s="221"/>
      <c r="Y369" s="212"/>
      <c r="Z369" s="224"/>
      <c r="AA369" s="212"/>
      <c r="AB369" s="215"/>
      <c r="AC369" s="104"/>
    </row>
    <row r="370" spans="2:29" s="66" customFormat="1" ht="30" customHeight="1" thickBot="1" x14ac:dyDescent="0.3">
      <c r="B370" s="166"/>
      <c r="C370" s="167"/>
      <c r="D370" s="213"/>
      <c r="E370" s="228"/>
      <c r="F370" s="167"/>
      <c r="G370" s="231"/>
      <c r="H370" s="101"/>
      <c r="I370" s="102"/>
      <c r="J370" s="219"/>
      <c r="K370" s="219"/>
      <c r="L370" s="216"/>
      <c r="M370" s="102"/>
      <c r="N370" s="101"/>
      <c r="O370" s="101"/>
      <c r="P370" s="101"/>
      <c r="Q370" s="101"/>
      <c r="R370" s="102"/>
      <c r="S370" s="101"/>
      <c r="T370" s="101"/>
      <c r="U370" s="101"/>
      <c r="V370" s="101"/>
      <c r="W370" s="97">
        <f>((IF(S370=Datos!$B$83,0,IF(S370=Datos!$B$84,5,IF(S370=Datos!$B$85,10,IF(S370=Datos!$B$86,15,IF(S370=Datos!$B$87,20,IF(S370=Datos!$B$88,25,0)))))))/100)+((IF(T370=Datos!$B$83,0,IF(T370=Datos!$B$84,5,IF(T370=Datos!$B$85,10,IF(T370=Datos!$B$86,15,IF(T370=Datos!$B$87,20,IF(T370=Datos!$B$88,25,0)))))))/100)+((IF(U370=Datos!$B$83,0,IF(U370=Datos!$B$84,5,IF(U370=Datos!$B$85,10,IF(U370=Datos!$B$86,15,IF(U370=Datos!$B$87,20,IF(U370=Datos!$B$88,25,0)))))))/100)+((IF(V370=Datos!$B$83,0,IF(V370=Datos!$B$84,5,IF(V370=Datos!$B$85,10,IF(V370=Datos!$B$86,15,IF(V370=Datos!$B$87,20,IF(V370=Datos!$B$88,25,0)))))))/100)</f>
        <v>0</v>
      </c>
      <c r="X370" s="222"/>
      <c r="Y370" s="213"/>
      <c r="Z370" s="225"/>
      <c r="AA370" s="213"/>
      <c r="AB370" s="216"/>
      <c r="AC370" s="105"/>
    </row>
    <row r="371" spans="2:29" s="66" customFormat="1" ht="30" customHeight="1" x14ac:dyDescent="0.25">
      <c r="B371" s="162"/>
      <c r="C371" s="163"/>
      <c r="D371" s="211" t="str">
        <f>IF(B371="","-",VLOOKUP(B371,Datos!$B$3:$C$25,2,FALSE))</f>
        <v>-</v>
      </c>
      <c r="E371" s="226"/>
      <c r="F371" s="163"/>
      <c r="G371" s="229"/>
      <c r="H371" s="81"/>
      <c r="I371" s="79"/>
      <c r="J371" s="217"/>
      <c r="K371" s="217"/>
      <c r="L371" s="214" t="str">
        <f>IF(AND(J371=Datos!$B$186,K371=Datos!$B$193),Datos!$D$186,IF(AND(J371=Datos!$B$186,K371=Datos!$B$194),Datos!$E$186,IF(AND(J371=Datos!$B$186,K371=Datos!$B$195),Datos!$F$186,IF(AND(J371=Datos!$B$186,K371=Datos!$B$196),Datos!$G$186,IF(AND(J371=Datos!$B$186,K371=Datos!$B$197),Datos!$H$186,IF(AND(J371=Datos!$B$187,K371=Datos!$B$193),Datos!$D$187,IF(AND(J371=Datos!$B$187,K371=Datos!$B$194),Datos!$E$187,IF(AND(J371=Datos!$B$187,K371=Datos!$B$195),Datos!$F$187,IF(AND(J371=Datos!$B$187,K371=Datos!$B$196),Datos!$G$187,IF(AND(J371=Datos!$B$187,K371=Datos!$B$197),Datos!$H$187,IF(AND(J371=Datos!$B$188,K371=Datos!$B$193),Datos!$D$188,IF(AND(J371=Datos!$B$188,K371=Datos!$B$194),Datos!$E$188,IF(AND(J371=Datos!$B$188,K371=Datos!$B$195),Datos!$F$188,IF(AND(J371=Datos!$B$188,K371=Datos!$B$196),Datos!$G$188,IF(AND(J371=Datos!$B$188,K371=Datos!$B$197),Datos!$H$188,IF(AND(J371=Datos!$B$189,K371=Datos!$B$193),Datos!$D$189,IF(AND(J371=Datos!$B$189,K371=Datos!$B$194),Datos!$E$189,IF(AND(J371=Datos!$B$189,K371=Datos!$B$195),Datos!$F$189,IF(AND(J371=Datos!$B$189,K371=Datos!$B$196),Datos!$G$189,IF(AND(J371=Datos!$B$189,K371=Datos!$B$197),Datos!$H$189,IF(AND(J371=Datos!$B$190,K371=Datos!$B$193),Datos!$D$190,IF(AND(J371=Datos!$B$190,K371=Datos!$B$194),Datos!$E$190,IF(AND(J371=Datos!$B$190,K371=Datos!$B$195),Datos!$F$190,IF(AND(J371=Datos!$B$190,K371=Datos!$B$196),Datos!$G$190,IF(AND(J371=Datos!$B$190,K371=Datos!$B$197),Datos!$H$190,"-")))))))))))))))))))))))))</f>
        <v>-</v>
      </c>
      <c r="M371" s="79"/>
      <c r="N371" s="81"/>
      <c r="O371" s="81"/>
      <c r="P371" s="81"/>
      <c r="Q371" s="81"/>
      <c r="R371" s="79"/>
      <c r="S371" s="81"/>
      <c r="T371" s="81"/>
      <c r="U371" s="81"/>
      <c r="V371" s="81"/>
      <c r="W371" s="80">
        <f>((IF(S371=Datos!$B$83,0,IF(S371=Datos!$B$84,5,IF(S371=Datos!$B$85,10,IF(S371=Datos!$B$86,15,IF(S371=Datos!$B$87,20,IF(S371=Datos!$B$88,25,0)))))))/100)+((IF(T371=Datos!$B$83,0,IF(T371=Datos!$B$84,5,IF(T371=Datos!$B$85,10,IF(T371=Datos!$B$86,15,IF(T371=Datos!$B$87,20,IF(T371=Datos!$B$88,25,0)))))))/100)+((IF(U371=Datos!$B$83,0,IF(U371=Datos!$B$84,5,IF(U371=Datos!$B$85,10,IF(U371=Datos!$B$86,15,IF(U371=Datos!$B$87,20,IF(U371=Datos!$B$88,25,0)))))))/100)+((IF(V371=Datos!$B$83,0,IF(V371=Datos!$B$84,5,IF(V371=Datos!$B$85,10,IF(V371=Datos!$B$86,15,IF(V371=Datos!$B$87,20,IF(V371=Datos!$B$88,25,0)))))))/100)</f>
        <v>0</v>
      </c>
      <c r="X371" s="220">
        <f>IF(ISERROR((IF(R371=Datos!$B$80,W371,0)+IF(R372=Datos!$B$80,W372,0)+IF(R373=Datos!$B$80,W373,0)+IF(R374=Datos!$B$80,W374,0)+IF(R375=Datos!$B$80,W375,0)+IF(R376=Datos!$B$80,W376,0))/(IF(R371=Datos!$B$80,1,0)+IF(R372=Datos!$B$80,1,0)+IF(R373=Datos!$B$80,1,0)+IF(R374=Datos!$B$80,1,0)+IF(R375=Datos!$B$80,1,0)+IF(R376=Datos!$B$80,1,0))),0,(IF(R371=Datos!$B$80,W371,0)+IF(R372=Datos!$B$80,W372,0)+IF(R373=Datos!$B$80,W373,0)+IF(R374=Datos!$B$80,W374,0)+IF(R375=Datos!$B$80,W375,0)+IF(R376=Datos!$B$80,W376,0))/(IF(R371=Datos!$B$80,1,0)+IF(R372=Datos!$B$80,1,0)+IF(R373=Datos!$B$80,1,0)+IF(R374=Datos!$B$80,1,0)+IF(R375=Datos!$B$80,1,0)+IF(R376=Datos!$B$80,1,0)))</f>
        <v>0</v>
      </c>
      <c r="Y371" s="211" t="str">
        <f>IF(J371="","-",(IF(X371&gt;0,(IF(J371=Datos!$B$65,Datos!$B$65,IF(AND(J371=Datos!$B$66,X371&gt;0.49),Datos!$B$65,IF(AND(J371=Datos!$B$67,X371&gt;0.74),Datos!$B$65,IF(AND(J371=Datos!$B$67,X371&lt;0.75,X371&gt;0.49),Datos!$B$66,IF(AND(J371=Datos!$B$68,X371&gt;0.74),Datos!$B$66,IF(AND(J371=Datos!$B$68,X371&lt;0.75,X371&gt;0.49),Datos!$B$67,IF(AND(J371=Datos!$B$69,X371&gt;0.74),Datos!$B$67,IF(AND(J371=Datos!$B$69,X371&lt;0.75,X371&gt;0.49),Datos!$B$68,J371))))))))),J371)))</f>
        <v>-</v>
      </c>
      <c r="Z371" s="223">
        <f>IF(ISERROR((IF(R371=Datos!$B$79,W371,0)+IF(R372=Datos!$B$79,W372,0)+IF(R373=Datos!$B$79,W373,0)+IF(R374=Datos!$B$79,W374,0)+IF(R375=Datos!$B$79,W375,0)+IF(R376=Datos!$B$79,W376,0))/(IF(R371=Datos!$B$79,1,0)+IF(R372=Datos!$B$79,1,0)+IF(R373=Datos!$B$79,1,0)+IF(R374=Datos!$B$79,1,0)+IF(R375=Datos!$B$79,1,0)+IF(R376=Datos!$B$79,1,0))),0,(IF(R371=Datos!$B$79,W371,0)+IF(R372=Datos!$B$79,W372,0)+IF(R373=Datos!$B$79,W373,0)+IF(R374=Datos!$B$79,W374,0)+IF(R375=Datos!$B$79,W375,0)+IF(R376=Datos!$B$79,W376,0))/(IF(R371=Datos!$B$79,1,0)+IF(R372=Datos!$B$79,1,0)+IF(R373=Datos!$B$79,1,0)+IF(R374=Datos!$B$79,1,0)+IF(R375=Datos!$B$79,1,0)+IF(R376=Datos!$B$79,1,0)))</f>
        <v>0</v>
      </c>
      <c r="AA371" s="211" t="str">
        <f>IF(K371="","-",(IF(Z371&gt;0,(IF(K371=Datos!$B$72,Datos!$B$72,IF(AND(K371=Datos!$B$73,Z371&gt;0.49),Datos!$B$72,IF(AND(K371=Datos!$B$74,Z371&gt;0.74),Datos!$B$72,IF(AND(K371=Datos!$B$74,Z371&lt;0.75,Z371&gt;0.49),Datos!$B$73,IF(AND(K371=Datos!$B$75,Z371&gt;0.74),Datos!$B$73,IF(AND(K371=Datos!$B$75,Z371&lt;0.75,Z371&gt;0.49),Datos!$B$74,IF(AND(K371=Datos!$B$76,Z371&gt;0.74),Datos!$B$74,IF(AND(K371=Datos!$B$76,Z371&lt;0.75,Z371&gt;0.49),Datos!$B$75,K371))))))))),K371)))</f>
        <v>-</v>
      </c>
      <c r="AB371" s="214" t="str">
        <f>IF(AND(Y371=Datos!$B$186,AA371=Datos!$B$193),Datos!$D$186,IF(AND(Y371=Datos!$B$186,AA371=Datos!$B$194),Datos!$E$186,IF(AND(Y371=Datos!$B$186,AA371=Datos!$B$195),Datos!$F$186,IF(AND(Y371=Datos!$B$186,AA371=Datos!$B$196),Datos!$G$186,IF(AND(Y371=Datos!$B$186,AA371=Datos!$B$197),Datos!$H$186,IF(AND(Y371=Datos!$B$187,AA371=Datos!$B$193),Datos!$D$187,IF(AND(Y371=Datos!$B$187,AA371=Datos!$B$194),Datos!$E$187,IF(AND(Y371=Datos!$B$187,AA371=Datos!$B$195),Datos!$F$187,IF(AND(Y371=Datos!$B$187,AA371=Datos!$B$196),Datos!$G$187,IF(AND(Y371=Datos!$B$187,AA371=Datos!$B$197),Datos!$H$187,IF(AND(Y371=Datos!$B$188,AA371=Datos!$B$193),Datos!$D$188,IF(AND(Y371=Datos!$B$188,AA371=Datos!$B$194),Datos!$E$188,IF(AND(Y371=Datos!$B$188,AA371=Datos!$B$195),Datos!$F$188,IF(AND(Y371=Datos!$B$188,AA371=Datos!$B$196),Datos!$G$188,IF(AND(Y371=Datos!$B$188,AA371=Datos!$B$197),Datos!$H$188,IF(AND(Y371=Datos!$B$189,AA371=Datos!$B$193),Datos!$D$189,IF(AND(Y371=Datos!$B$189,AA371=Datos!$B$194),Datos!$E$189,IF(AND(Y371=Datos!$B$189,AA371=Datos!$B$195),Datos!$F$189,IF(AND(Y371=Datos!$B$189,AA371=Datos!$B$196),Datos!$G$189,IF(AND(Y371=Datos!$B$189,AA371=Datos!$B$197),Datos!$H$189,IF(AND(Y371=Datos!$B$190,AA371=Datos!$B$193),Datos!$D$190,IF(AND(Y371=Datos!$B$190,AA371=Datos!$B$194),Datos!$E$190,IF(AND(Y371=Datos!$B$190,AA371=Datos!$B$195),Datos!$F$190,IF(AND(Y371=Datos!$B$190,AA371=Datos!$B$196),Datos!$G$190,IF(AND(Y371=Datos!$B$190,AA371=Datos!$B$197),Datos!$H$190,"-")))))))))))))))))))))))))</f>
        <v>-</v>
      </c>
      <c r="AC371" s="103"/>
    </row>
    <row r="372" spans="2:29" s="66" customFormat="1" ht="30" customHeight="1" x14ac:dyDescent="0.25">
      <c r="B372" s="164"/>
      <c r="C372" s="165"/>
      <c r="D372" s="212"/>
      <c r="E372" s="227"/>
      <c r="F372" s="165"/>
      <c r="G372" s="230"/>
      <c r="H372" s="99"/>
      <c r="I372" s="100"/>
      <c r="J372" s="218"/>
      <c r="K372" s="218"/>
      <c r="L372" s="215"/>
      <c r="M372" s="100"/>
      <c r="N372" s="99"/>
      <c r="O372" s="99"/>
      <c r="P372" s="99"/>
      <c r="Q372" s="99"/>
      <c r="R372" s="100"/>
      <c r="S372" s="99"/>
      <c r="T372" s="99"/>
      <c r="U372" s="99"/>
      <c r="V372" s="99"/>
      <c r="W372" s="96">
        <f>((IF(S372=Datos!$B$83,0,IF(S372=Datos!$B$84,5,IF(S372=Datos!$B$85,10,IF(S372=Datos!$B$86,15,IF(S372=Datos!$B$87,20,IF(S372=Datos!$B$88,25,0)))))))/100)+((IF(T372=Datos!$B$83,0,IF(T372=Datos!$B$84,5,IF(T372=Datos!$B$85,10,IF(T372=Datos!$B$86,15,IF(T372=Datos!$B$87,20,IF(T372=Datos!$B$88,25,0)))))))/100)+((IF(U372=Datos!$B$83,0,IF(U372=Datos!$B$84,5,IF(U372=Datos!$B$85,10,IF(U372=Datos!$B$86,15,IF(U372=Datos!$B$87,20,IF(U372=Datos!$B$88,25,0)))))))/100)+((IF(V372=Datos!$B$83,0,IF(V372=Datos!$B$84,5,IF(V372=Datos!$B$85,10,IF(V372=Datos!$B$86,15,IF(V372=Datos!$B$87,20,IF(V372=Datos!$B$88,25,0)))))))/100)</f>
        <v>0</v>
      </c>
      <c r="X372" s="221"/>
      <c r="Y372" s="212"/>
      <c r="Z372" s="224"/>
      <c r="AA372" s="212"/>
      <c r="AB372" s="215"/>
      <c r="AC372" s="104"/>
    </row>
    <row r="373" spans="2:29" s="66" customFormat="1" ht="30" customHeight="1" x14ac:dyDescent="0.25">
      <c r="B373" s="164"/>
      <c r="C373" s="165"/>
      <c r="D373" s="212"/>
      <c r="E373" s="227"/>
      <c r="F373" s="165"/>
      <c r="G373" s="230"/>
      <c r="H373" s="99"/>
      <c r="I373" s="100"/>
      <c r="J373" s="218"/>
      <c r="K373" s="218"/>
      <c r="L373" s="215"/>
      <c r="M373" s="100"/>
      <c r="N373" s="99"/>
      <c r="O373" s="99"/>
      <c r="P373" s="99"/>
      <c r="Q373" s="99"/>
      <c r="R373" s="100"/>
      <c r="S373" s="99"/>
      <c r="T373" s="99"/>
      <c r="U373" s="99"/>
      <c r="V373" s="99"/>
      <c r="W373" s="96">
        <f>((IF(S373=Datos!$B$83,0,IF(S373=Datos!$B$84,5,IF(S373=Datos!$B$85,10,IF(S373=Datos!$B$86,15,IF(S373=Datos!$B$87,20,IF(S373=Datos!$B$88,25,0)))))))/100)+((IF(T373=Datos!$B$83,0,IF(T373=Datos!$B$84,5,IF(T373=Datos!$B$85,10,IF(T373=Datos!$B$86,15,IF(T373=Datos!$B$87,20,IF(T373=Datos!$B$88,25,0)))))))/100)+((IF(U373=Datos!$B$83,0,IF(U373=Datos!$B$84,5,IF(U373=Datos!$B$85,10,IF(U373=Datos!$B$86,15,IF(U373=Datos!$B$87,20,IF(U373=Datos!$B$88,25,0)))))))/100)+((IF(V373=Datos!$B$83,0,IF(V373=Datos!$B$84,5,IF(V373=Datos!$B$85,10,IF(V373=Datos!$B$86,15,IF(V373=Datos!$B$87,20,IF(V373=Datos!$B$88,25,0)))))))/100)</f>
        <v>0</v>
      </c>
      <c r="X373" s="221"/>
      <c r="Y373" s="212"/>
      <c r="Z373" s="224"/>
      <c r="AA373" s="212"/>
      <c r="AB373" s="215"/>
      <c r="AC373" s="104"/>
    </row>
    <row r="374" spans="2:29" s="66" customFormat="1" ht="30" customHeight="1" x14ac:dyDescent="0.25">
      <c r="B374" s="164"/>
      <c r="C374" s="165"/>
      <c r="D374" s="212"/>
      <c r="E374" s="227"/>
      <c r="F374" s="165"/>
      <c r="G374" s="230"/>
      <c r="H374" s="99"/>
      <c r="I374" s="100"/>
      <c r="J374" s="218"/>
      <c r="K374" s="218"/>
      <c r="L374" s="215"/>
      <c r="M374" s="100"/>
      <c r="N374" s="99"/>
      <c r="O374" s="99"/>
      <c r="P374" s="99"/>
      <c r="Q374" s="99"/>
      <c r="R374" s="100"/>
      <c r="S374" s="99"/>
      <c r="T374" s="99"/>
      <c r="U374" s="99"/>
      <c r="V374" s="99"/>
      <c r="W374" s="96">
        <f>((IF(S374=Datos!$B$83,0,IF(S374=Datos!$B$84,5,IF(S374=Datos!$B$85,10,IF(S374=Datos!$B$86,15,IF(S374=Datos!$B$87,20,IF(S374=Datos!$B$88,25,0)))))))/100)+((IF(T374=Datos!$B$83,0,IF(T374=Datos!$B$84,5,IF(T374=Datos!$B$85,10,IF(T374=Datos!$B$86,15,IF(T374=Datos!$B$87,20,IF(T374=Datos!$B$88,25,0)))))))/100)+((IF(U374=Datos!$B$83,0,IF(U374=Datos!$B$84,5,IF(U374=Datos!$B$85,10,IF(U374=Datos!$B$86,15,IF(U374=Datos!$B$87,20,IF(U374=Datos!$B$88,25,0)))))))/100)+((IF(V374=Datos!$B$83,0,IF(V374=Datos!$B$84,5,IF(V374=Datos!$B$85,10,IF(V374=Datos!$B$86,15,IF(V374=Datos!$B$87,20,IF(V374=Datos!$B$88,25,0)))))))/100)</f>
        <v>0</v>
      </c>
      <c r="X374" s="221"/>
      <c r="Y374" s="212"/>
      <c r="Z374" s="224"/>
      <c r="AA374" s="212"/>
      <c r="AB374" s="215"/>
      <c r="AC374" s="104"/>
    </row>
    <row r="375" spans="2:29" s="66" customFormat="1" ht="30" customHeight="1" x14ac:dyDescent="0.25">
      <c r="B375" s="164"/>
      <c r="C375" s="165"/>
      <c r="D375" s="212"/>
      <c r="E375" s="227"/>
      <c r="F375" s="165"/>
      <c r="G375" s="230"/>
      <c r="H375" s="99"/>
      <c r="I375" s="100"/>
      <c r="J375" s="218"/>
      <c r="K375" s="218"/>
      <c r="L375" s="215"/>
      <c r="M375" s="100"/>
      <c r="N375" s="99"/>
      <c r="O375" s="99"/>
      <c r="P375" s="99"/>
      <c r="Q375" s="99"/>
      <c r="R375" s="100"/>
      <c r="S375" s="99"/>
      <c r="T375" s="99"/>
      <c r="U375" s="99"/>
      <c r="V375" s="99"/>
      <c r="W375" s="96">
        <f>((IF(S375=Datos!$B$83,0,IF(S375=Datos!$B$84,5,IF(S375=Datos!$B$85,10,IF(S375=Datos!$B$86,15,IF(S375=Datos!$B$87,20,IF(S375=Datos!$B$88,25,0)))))))/100)+((IF(T375=Datos!$B$83,0,IF(T375=Datos!$B$84,5,IF(T375=Datos!$B$85,10,IF(T375=Datos!$B$86,15,IF(T375=Datos!$B$87,20,IF(T375=Datos!$B$88,25,0)))))))/100)+((IF(U375=Datos!$B$83,0,IF(U375=Datos!$B$84,5,IF(U375=Datos!$B$85,10,IF(U375=Datos!$B$86,15,IF(U375=Datos!$B$87,20,IF(U375=Datos!$B$88,25,0)))))))/100)+((IF(V375=Datos!$B$83,0,IF(V375=Datos!$B$84,5,IF(V375=Datos!$B$85,10,IF(V375=Datos!$B$86,15,IF(V375=Datos!$B$87,20,IF(V375=Datos!$B$88,25,0)))))))/100)</f>
        <v>0</v>
      </c>
      <c r="X375" s="221"/>
      <c r="Y375" s="212"/>
      <c r="Z375" s="224"/>
      <c r="AA375" s="212"/>
      <c r="AB375" s="215"/>
      <c r="AC375" s="104"/>
    </row>
    <row r="376" spans="2:29" s="66" customFormat="1" ht="30" customHeight="1" thickBot="1" x14ac:dyDescent="0.3">
      <c r="B376" s="166"/>
      <c r="C376" s="167"/>
      <c r="D376" s="213"/>
      <c r="E376" s="228"/>
      <c r="F376" s="167"/>
      <c r="G376" s="231"/>
      <c r="H376" s="101"/>
      <c r="I376" s="102"/>
      <c r="J376" s="219"/>
      <c r="K376" s="219"/>
      <c r="L376" s="216"/>
      <c r="M376" s="102"/>
      <c r="N376" s="101"/>
      <c r="O376" s="101"/>
      <c r="P376" s="101"/>
      <c r="Q376" s="101"/>
      <c r="R376" s="102"/>
      <c r="S376" s="101"/>
      <c r="T376" s="101"/>
      <c r="U376" s="101"/>
      <c r="V376" s="101"/>
      <c r="W376" s="97">
        <f>((IF(S376=Datos!$B$83,0,IF(S376=Datos!$B$84,5,IF(S376=Datos!$B$85,10,IF(S376=Datos!$B$86,15,IF(S376=Datos!$B$87,20,IF(S376=Datos!$B$88,25,0)))))))/100)+((IF(T376=Datos!$B$83,0,IF(T376=Datos!$B$84,5,IF(T376=Datos!$B$85,10,IF(T376=Datos!$B$86,15,IF(T376=Datos!$B$87,20,IF(T376=Datos!$B$88,25,0)))))))/100)+((IF(U376=Datos!$B$83,0,IF(U376=Datos!$B$84,5,IF(U376=Datos!$B$85,10,IF(U376=Datos!$B$86,15,IF(U376=Datos!$B$87,20,IF(U376=Datos!$B$88,25,0)))))))/100)+((IF(V376=Datos!$B$83,0,IF(V376=Datos!$B$84,5,IF(V376=Datos!$B$85,10,IF(V376=Datos!$B$86,15,IF(V376=Datos!$B$87,20,IF(V376=Datos!$B$88,25,0)))))))/100)</f>
        <v>0</v>
      </c>
      <c r="X376" s="222"/>
      <c r="Y376" s="213"/>
      <c r="Z376" s="225"/>
      <c r="AA376" s="213"/>
      <c r="AB376" s="216"/>
      <c r="AC376" s="105"/>
    </row>
    <row r="377" spans="2:29" s="66" customFormat="1" ht="30" customHeight="1" x14ac:dyDescent="0.25">
      <c r="B377" s="162"/>
      <c r="C377" s="163"/>
      <c r="D377" s="211" t="str">
        <f>IF(B377="","-",VLOOKUP(B377,Datos!$B$3:$C$25,2,FALSE))</f>
        <v>-</v>
      </c>
      <c r="E377" s="226"/>
      <c r="F377" s="163"/>
      <c r="G377" s="229"/>
      <c r="H377" s="81"/>
      <c r="I377" s="79"/>
      <c r="J377" s="217"/>
      <c r="K377" s="217"/>
      <c r="L377" s="214" t="str">
        <f>IF(AND(J377=Datos!$B$186,K377=Datos!$B$193),Datos!$D$186,IF(AND(J377=Datos!$B$186,K377=Datos!$B$194),Datos!$E$186,IF(AND(J377=Datos!$B$186,K377=Datos!$B$195),Datos!$F$186,IF(AND(J377=Datos!$B$186,K377=Datos!$B$196),Datos!$G$186,IF(AND(J377=Datos!$B$186,K377=Datos!$B$197),Datos!$H$186,IF(AND(J377=Datos!$B$187,K377=Datos!$B$193),Datos!$D$187,IF(AND(J377=Datos!$B$187,K377=Datos!$B$194),Datos!$E$187,IF(AND(J377=Datos!$B$187,K377=Datos!$B$195),Datos!$F$187,IF(AND(J377=Datos!$B$187,K377=Datos!$B$196),Datos!$G$187,IF(AND(J377=Datos!$B$187,K377=Datos!$B$197),Datos!$H$187,IF(AND(J377=Datos!$B$188,K377=Datos!$B$193),Datos!$D$188,IF(AND(J377=Datos!$B$188,K377=Datos!$B$194),Datos!$E$188,IF(AND(J377=Datos!$B$188,K377=Datos!$B$195),Datos!$F$188,IF(AND(J377=Datos!$B$188,K377=Datos!$B$196),Datos!$G$188,IF(AND(J377=Datos!$B$188,K377=Datos!$B$197),Datos!$H$188,IF(AND(J377=Datos!$B$189,K377=Datos!$B$193),Datos!$D$189,IF(AND(J377=Datos!$B$189,K377=Datos!$B$194),Datos!$E$189,IF(AND(J377=Datos!$B$189,K377=Datos!$B$195),Datos!$F$189,IF(AND(J377=Datos!$B$189,K377=Datos!$B$196),Datos!$G$189,IF(AND(J377=Datos!$B$189,K377=Datos!$B$197),Datos!$H$189,IF(AND(J377=Datos!$B$190,K377=Datos!$B$193),Datos!$D$190,IF(AND(J377=Datos!$B$190,K377=Datos!$B$194),Datos!$E$190,IF(AND(J377=Datos!$B$190,K377=Datos!$B$195),Datos!$F$190,IF(AND(J377=Datos!$B$190,K377=Datos!$B$196),Datos!$G$190,IF(AND(J377=Datos!$B$190,K377=Datos!$B$197),Datos!$H$190,"-")))))))))))))))))))))))))</f>
        <v>-</v>
      </c>
      <c r="M377" s="79"/>
      <c r="N377" s="81"/>
      <c r="O377" s="81"/>
      <c r="P377" s="81"/>
      <c r="Q377" s="81"/>
      <c r="R377" s="79"/>
      <c r="S377" s="81"/>
      <c r="T377" s="81"/>
      <c r="U377" s="81"/>
      <c r="V377" s="81"/>
      <c r="W377" s="80">
        <f>((IF(S377=Datos!$B$83,0,IF(S377=Datos!$B$84,5,IF(S377=Datos!$B$85,10,IF(S377=Datos!$B$86,15,IF(S377=Datos!$B$87,20,IF(S377=Datos!$B$88,25,0)))))))/100)+((IF(T377=Datos!$B$83,0,IF(T377=Datos!$B$84,5,IF(T377=Datos!$B$85,10,IF(T377=Datos!$B$86,15,IF(T377=Datos!$B$87,20,IF(T377=Datos!$B$88,25,0)))))))/100)+((IF(U377=Datos!$B$83,0,IF(U377=Datos!$B$84,5,IF(U377=Datos!$B$85,10,IF(U377=Datos!$B$86,15,IF(U377=Datos!$B$87,20,IF(U377=Datos!$B$88,25,0)))))))/100)+((IF(V377=Datos!$B$83,0,IF(V377=Datos!$B$84,5,IF(V377=Datos!$B$85,10,IF(V377=Datos!$B$86,15,IF(V377=Datos!$B$87,20,IF(V377=Datos!$B$88,25,0)))))))/100)</f>
        <v>0</v>
      </c>
      <c r="X377" s="220">
        <f>IF(ISERROR((IF(R377=Datos!$B$80,W377,0)+IF(R378=Datos!$B$80,W378,0)+IF(R379=Datos!$B$80,W379,0)+IF(R380=Datos!$B$80,W380,0)+IF(R381=Datos!$B$80,W381,0)+IF(R382=Datos!$B$80,W382,0))/(IF(R377=Datos!$B$80,1,0)+IF(R378=Datos!$B$80,1,0)+IF(R379=Datos!$B$80,1,0)+IF(R380=Datos!$B$80,1,0)+IF(R381=Datos!$B$80,1,0)+IF(R382=Datos!$B$80,1,0))),0,(IF(R377=Datos!$B$80,W377,0)+IF(R378=Datos!$B$80,W378,0)+IF(R379=Datos!$B$80,W379,0)+IF(R380=Datos!$B$80,W380,0)+IF(R381=Datos!$B$80,W381,0)+IF(R382=Datos!$B$80,W382,0))/(IF(R377=Datos!$B$80,1,0)+IF(R378=Datos!$B$80,1,0)+IF(R379=Datos!$B$80,1,0)+IF(R380=Datos!$B$80,1,0)+IF(R381=Datos!$B$80,1,0)+IF(R382=Datos!$B$80,1,0)))</f>
        <v>0</v>
      </c>
      <c r="Y377" s="211" t="str">
        <f>IF(J377="","-",(IF(X377&gt;0,(IF(J377=Datos!$B$65,Datos!$B$65,IF(AND(J377=Datos!$B$66,X377&gt;0.49),Datos!$B$65,IF(AND(J377=Datos!$B$67,X377&gt;0.74),Datos!$B$65,IF(AND(J377=Datos!$B$67,X377&lt;0.75,X377&gt;0.49),Datos!$B$66,IF(AND(J377=Datos!$B$68,X377&gt;0.74),Datos!$B$66,IF(AND(J377=Datos!$B$68,X377&lt;0.75,X377&gt;0.49),Datos!$B$67,IF(AND(J377=Datos!$B$69,X377&gt;0.74),Datos!$B$67,IF(AND(J377=Datos!$B$69,X377&lt;0.75,X377&gt;0.49),Datos!$B$68,J377))))))))),J377)))</f>
        <v>-</v>
      </c>
      <c r="Z377" s="223">
        <f>IF(ISERROR((IF(R377=Datos!$B$79,W377,0)+IF(R378=Datos!$B$79,W378,0)+IF(R379=Datos!$B$79,W379,0)+IF(R380=Datos!$B$79,W380,0)+IF(R381=Datos!$B$79,W381,0)+IF(R382=Datos!$B$79,W382,0))/(IF(R377=Datos!$B$79,1,0)+IF(R378=Datos!$B$79,1,0)+IF(R379=Datos!$B$79,1,0)+IF(R380=Datos!$B$79,1,0)+IF(R381=Datos!$B$79,1,0)+IF(R382=Datos!$B$79,1,0))),0,(IF(R377=Datos!$B$79,W377,0)+IF(R378=Datos!$B$79,W378,0)+IF(R379=Datos!$B$79,W379,0)+IF(R380=Datos!$B$79,W380,0)+IF(R381=Datos!$B$79,W381,0)+IF(R382=Datos!$B$79,W382,0))/(IF(R377=Datos!$B$79,1,0)+IF(R378=Datos!$B$79,1,0)+IF(R379=Datos!$B$79,1,0)+IF(R380=Datos!$B$79,1,0)+IF(R381=Datos!$B$79,1,0)+IF(R382=Datos!$B$79,1,0)))</f>
        <v>0</v>
      </c>
      <c r="AA377" s="211" t="str">
        <f>IF(K377="","-",(IF(Z377&gt;0,(IF(K377=Datos!$B$72,Datos!$B$72,IF(AND(K377=Datos!$B$73,Z377&gt;0.49),Datos!$B$72,IF(AND(K377=Datos!$B$74,Z377&gt;0.74),Datos!$B$72,IF(AND(K377=Datos!$B$74,Z377&lt;0.75,Z377&gt;0.49),Datos!$B$73,IF(AND(K377=Datos!$B$75,Z377&gt;0.74),Datos!$B$73,IF(AND(K377=Datos!$B$75,Z377&lt;0.75,Z377&gt;0.49),Datos!$B$74,IF(AND(K377=Datos!$B$76,Z377&gt;0.74),Datos!$B$74,IF(AND(K377=Datos!$B$76,Z377&lt;0.75,Z377&gt;0.49),Datos!$B$75,K377))))))))),K377)))</f>
        <v>-</v>
      </c>
      <c r="AB377" s="214" t="str">
        <f>IF(AND(Y377=Datos!$B$186,AA377=Datos!$B$193),Datos!$D$186,IF(AND(Y377=Datos!$B$186,AA377=Datos!$B$194),Datos!$E$186,IF(AND(Y377=Datos!$B$186,AA377=Datos!$B$195),Datos!$F$186,IF(AND(Y377=Datos!$B$186,AA377=Datos!$B$196),Datos!$G$186,IF(AND(Y377=Datos!$B$186,AA377=Datos!$B$197),Datos!$H$186,IF(AND(Y377=Datos!$B$187,AA377=Datos!$B$193),Datos!$D$187,IF(AND(Y377=Datos!$B$187,AA377=Datos!$B$194),Datos!$E$187,IF(AND(Y377=Datos!$B$187,AA377=Datos!$B$195),Datos!$F$187,IF(AND(Y377=Datos!$B$187,AA377=Datos!$B$196),Datos!$G$187,IF(AND(Y377=Datos!$B$187,AA377=Datos!$B$197),Datos!$H$187,IF(AND(Y377=Datos!$B$188,AA377=Datos!$B$193),Datos!$D$188,IF(AND(Y377=Datos!$B$188,AA377=Datos!$B$194),Datos!$E$188,IF(AND(Y377=Datos!$B$188,AA377=Datos!$B$195),Datos!$F$188,IF(AND(Y377=Datos!$B$188,AA377=Datos!$B$196),Datos!$G$188,IF(AND(Y377=Datos!$B$188,AA377=Datos!$B$197),Datos!$H$188,IF(AND(Y377=Datos!$B$189,AA377=Datos!$B$193),Datos!$D$189,IF(AND(Y377=Datos!$B$189,AA377=Datos!$B$194),Datos!$E$189,IF(AND(Y377=Datos!$B$189,AA377=Datos!$B$195),Datos!$F$189,IF(AND(Y377=Datos!$B$189,AA377=Datos!$B$196),Datos!$G$189,IF(AND(Y377=Datos!$B$189,AA377=Datos!$B$197),Datos!$H$189,IF(AND(Y377=Datos!$B$190,AA377=Datos!$B$193),Datos!$D$190,IF(AND(Y377=Datos!$B$190,AA377=Datos!$B$194),Datos!$E$190,IF(AND(Y377=Datos!$B$190,AA377=Datos!$B$195),Datos!$F$190,IF(AND(Y377=Datos!$B$190,AA377=Datos!$B$196),Datos!$G$190,IF(AND(Y377=Datos!$B$190,AA377=Datos!$B$197),Datos!$H$190,"-")))))))))))))))))))))))))</f>
        <v>-</v>
      </c>
      <c r="AC377" s="103"/>
    </row>
    <row r="378" spans="2:29" s="66" customFormat="1" ht="30" customHeight="1" x14ac:dyDescent="0.25">
      <c r="B378" s="164"/>
      <c r="C378" s="165"/>
      <c r="D378" s="212"/>
      <c r="E378" s="227"/>
      <c r="F378" s="165"/>
      <c r="G378" s="230"/>
      <c r="H378" s="99"/>
      <c r="I378" s="100"/>
      <c r="J378" s="218"/>
      <c r="K378" s="218"/>
      <c r="L378" s="215"/>
      <c r="M378" s="100"/>
      <c r="N378" s="99"/>
      <c r="O378" s="99"/>
      <c r="P378" s="99"/>
      <c r="Q378" s="99"/>
      <c r="R378" s="100"/>
      <c r="S378" s="99"/>
      <c r="T378" s="99"/>
      <c r="U378" s="99"/>
      <c r="V378" s="99"/>
      <c r="W378" s="96">
        <f>((IF(S378=Datos!$B$83,0,IF(S378=Datos!$B$84,5,IF(S378=Datos!$B$85,10,IF(S378=Datos!$B$86,15,IF(S378=Datos!$B$87,20,IF(S378=Datos!$B$88,25,0)))))))/100)+((IF(T378=Datos!$B$83,0,IF(T378=Datos!$B$84,5,IF(T378=Datos!$B$85,10,IF(T378=Datos!$B$86,15,IF(T378=Datos!$B$87,20,IF(T378=Datos!$B$88,25,0)))))))/100)+((IF(U378=Datos!$B$83,0,IF(U378=Datos!$B$84,5,IF(U378=Datos!$B$85,10,IF(U378=Datos!$B$86,15,IF(U378=Datos!$B$87,20,IF(U378=Datos!$B$88,25,0)))))))/100)+((IF(V378=Datos!$B$83,0,IF(V378=Datos!$B$84,5,IF(V378=Datos!$B$85,10,IF(V378=Datos!$B$86,15,IF(V378=Datos!$B$87,20,IF(V378=Datos!$B$88,25,0)))))))/100)</f>
        <v>0</v>
      </c>
      <c r="X378" s="221"/>
      <c r="Y378" s="212"/>
      <c r="Z378" s="224"/>
      <c r="AA378" s="212"/>
      <c r="AB378" s="215"/>
      <c r="AC378" s="104"/>
    </row>
    <row r="379" spans="2:29" s="66" customFormat="1" ht="30" customHeight="1" x14ac:dyDescent="0.25">
      <c r="B379" s="164"/>
      <c r="C379" s="165"/>
      <c r="D379" s="212"/>
      <c r="E379" s="227"/>
      <c r="F379" s="165"/>
      <c r="G379" s="230"/>
      <c r="H379" s="99"/>
      <c r="I379" s="100"/>
      <c r="J379" s="218"/>
      <c r="K379" s="218"/>
      <c r="L379" s="215"/>
      <c r="M379" s="100"/>
      <c r="N379" s="99"/>
      <c r="O379" s="99"/>
      <c r="P379" s="99"/>
      <c r="Q379" s="99"/>
      <c r="R379" s="100"/>
      <c r="S379" s="99"/>
      <c r="T379" s="99"/>
      <c r="U379" s="99"/>
      <c r="V379" s="99"/>
      <c r="W379" s="96">
        <f>((IF(S379=Datos!$B$83,0,IF(S379=Datos!$B$84,5,IF(S379=Datos!$B$85,10,IF(S379=Datos!$B$86,15,IF(S379=Datos!$B$87,20,IF(S379=Datos!$B$88,25,0)))))))/100)+((IF(T379=Datos!$B$83,0,IF(T379=Datos!$B$84,5,IF(T379=Datos!$B$85,10,IF(T379=Datos!$B$86,15,IF(T379=Datos!$B$87,20,IF(T379=Datos!$B$88,25,0)))))))/100)+((IF(U379=Datos!$B$83,0,IF(U379=Datos!$B$84,5,IF(U379=Datos!$B$85,10,IF(U379=Datos!$B$86,15,IF(U379=Datos!$B$87,20,IF(U379=Datos!$B$88,25,0)))))))/100)+((IF(V379=Datos!$B$83,0,IF(V379=Datos!$B$84,5,IF(V379=Datos!$B$85,10,IF(V379=Datos!$B$86,15,IF(V379=Datos!$B$87,20,IF(V379=Datos!$B$88,25,0)))))))/100)</f>
        <v>0</v>
      </c>
      <c r="X379" s="221"/>
      <c r="Y379" s="212"/>
      <c r="Z379" s="224"/>
      <c r="AA379" s="212"/>
      <c r="AB379" s="215"/>
      <c r="AC379" s="104"/>
    </row>
    <row r="380" spans="2:29" s="66" customFormat="1" ht="30" customHeight="1" x14ac:dyDescent="0.25">
      <c r="B380" s="164"/>
      <c r="C380" s="165"/>
      <c r="D380" s="212"/>
      <c r="E380" s="227"/>
      <c r="F380" s="165"/>
      <c r="G380" s="230"/>
      <c r="H380" s="99"/>
      <c r="I380" s="100"/>
      <c r="J380" s="218"/>
      <c r="K380" s="218"/>
      <c r="L380" s="215"/>
      <c r="M380" s="100"/>
      <c r="N380" s="99"/>
      <c r="O380" s="99"/>
      <c r="P380" s="99"/>
      <c r="Q380" s="99"/>
      <c r="R380" s="100"/>
      <c r="S380" s="99"/>
      <c r="T380" s="99"/>
      <c r="U380" s="99"/>
      <c r="V380" s="99"/>
      <c r="W380" s="96">
        <f>((IF(S380=Datos!$B$83,0,IF(S380=Datos!$B$84,5,IF(S380=Datos!$B$85,10,IF(S380=Datos!$B$86,15,IF(S380=Datos!$B$87,20,IF(S380=Datos!$B$88,25,0)))))))/100)+((IF(T380=Datos!$B$83,0,IF(T380=Datos!$B$84,5,IF(T380=Datos!$B$85,10,IF(T380=Datos!$B$86,15,IF(T380=Datos!$B$87,20,IF(T380=Datos!$B$88,25,0)))))))/100)+((IF(U380=Datos!$B$83,0,IF(U380=Datos!$B$84,5,IF(U380=Datos!$B$85,10,IF(U380=Datos!$B$86,15,IF(U380=Datos!$B$87,20,IF(U380=Datos!$B$88,25,0)))))))/100)+((IF(V380=Datos!$B$83,0,IF(V380=Datos!$B$84,5,IF(V380=Datos!$B$85,10,IF(V380=Datos!$B$86,15,IF(V380=Datos!$B$87,20,IF(V380=Datos!$B$88,25,0)))))))/100)</f>
        <v>0</v>
      </c>
      <c r="X380" s="221"/>
      <c r="Y380" s="212"/>
      <c r="Z380" s="224"/>
      <c r="AA380" s="212"/>
      <c r="AB380" s="215"/>
      <c r="AC380" s="104"/>
    </row>
    <row r="381" spans="2:29" s="66" customFormat="1" ht="30" customHeight="1" x14ac:dyDescent="0.25">
      <c r="B381" s="164"/>
      <c r="C381" s="165"/>
      <c r="D381" s="212"/>
      <c r="E381" s="227"/>
      <c r="F381" s="165"/>
      <c r="G381" s="230"/>
      <c r="H381" s="99"/>
      <c r="I381" s="100"/>
      <c r="J381" s="218"/>
      <c r="K381" s="218"/>
      <c r="L381" s="215"/>
      <c r="M381" s="100"/>
      <c r="N381" s="99"/>
      <c r="O381" s="99"/>
      <c r="P381" s="99"/>
      <c r="Q381" s="99"/>
      <c r="R381" s="100"/>
      <c r="S381" s="99"/>
      <c r="T381" s="99"/>
      <c r="U381" s="99"/>
      <c r="V381" s="99"/>
      <c r="W381" s="96">
        <f>((IF(S381=Datos!$B$83,0,IF(S381=Datos!$B$84,5,IF(S381=Datos!$B$85,10,IF(S381=Datos!$B$86,15,IF(S381=Datos!$B$87,20,IF(S381=Datos!$B$88,25,0)))))))/100)+((IF(T381=Datos!$B$83,0,IF(T381=Datos!$B$84,5,IF(T381=Datos!$B$85,10,IF(T381=Datos!$B$86,15,IF(T381=Datos!$B$87,20,IF(T381=Datos!$B$88,25,0)))))))/100)+((IF(U381=Datos!$B$83,0,IF(U381=Datos!$B$84,5,IF(U381=Datos!$B$85,10,IF(U381=Datos!$B$86,15,IF(U381=Datos!$B$87,20,IF(U381=Datos!$B$88,25,0)))))))/100)+((IF(V381=Datos!$B$83,0,IF(V381=Datos!$B$84,5,IF(V381=Datos!$B$85,10,IF(V381=Datos!$B$86,15,IF(V381=Datos!$B$87,20,IF(V381=Datos!$B$88,25,0)))))))/100)</f>
        <v>0</v>
      </c>
      <c r="X381" s="221"/>
      <c r="Y381" s="212"/>
      <c r="Z381" s="224"/>
      <c r="AA381" s="212"/>
      <c r="AB381" s="215"/>
      <c r="AC381" s="104"/>
    </row>
    <row r="382" spans="2:29" s="66" customFormat="1" ht="30" customHeight="1" thickBot="1" x14ac:dyDescent="0.3">
      <c r="B382" s="166"/>
      <c r="C382" s="167"/>
      <c r="D382" s="213"/>
      <c r="E382" s="228"/>
      <c r="F382" s="167"/>
      <c r="G382" s="231"/>
      <c r="H382" s="101"/>
      <c r="I382" s="102"/>
      <c r="J382" s="219"/>
      <c r="K382" s="219"/>
      <c r="L382" s="216"/>
      <c r="M382" s="102"/>
      <c r="N382" s="101"/>
      <c r="O382" s="101"/>
      <c r="P382" s="101"/>
      <c r="Q382" s="101"/>
      <c r="R382" s="102"/>
      <c r="S382" s="101"/>
      <c r="T382" s="101"/>
      <c r="U382" s="101"/>
      <c r="V382" s="101"/>
      <c r="W382" s="97">
        <f>((IF(S382=Datos!$B$83,0,IF(S382=Datos!$B$84,5,IF(S382=Datos!$B$85,10,IF(S382=Datos!$B$86,15,IF(S382=Datos!$B$87,20,IF(S382=Datos!$B$88,25,0)))))))/100)+((IF(T382=Datos!$B$83,0,IF(T382=Datos!$B$84,5,IF(T382=Datos!$B$85,10,IF(T382=Datos!$B$86,15,IF(T382=Datos!$B$87,20,IF(T382=Datos!$B$88,25,0)))))))/100)+((IF(U382=Datos!$B$83,0,IF(U382=Datos!$B$84,5,IF(U382=Datos!$B$85,10,IF(U382=Datos!$B$86,15,IF(U382=Datos!$B$87,20,IF(U382=Datos!$B$88,25,0)))))))/100)+((IF(V382=Datos!$B$83,0,IF(V382=Datos!$B$84,5,IF(V382=Datos!$B$85,10,IF(V382=Datos!$B$86,15,IF(V382=Datos!$B$87,20,IF(V382=Datos!$B$88,25,0)))))))/100)</f>
        <v>0</v>
      </c>
      <c r="X382" s="222"/>
      <c r="Y382" s="213"/>
      <c r="Z382" s="225"/>
      <c r="AA382" s="213"/>
      <c r="AB382" s="216"/>
      <c r="AC382" s="105"/>
    </row>
    <row r="383" spans="2:29" s="66" customFormat="1" ht="30" customHeight="1" x14ac:dyDescent="0.25">
      <c r="B383" s="162"/>
      <c r="C383" s="163"/>
      <c r="D383" s="211" t="str">
        <f>IF(B383="","-",VLOOKUP(B383,Datos!$B$3:$C$25,2,FALSE))</f>
        <v>-</v>
      </c>
      <c r="E383" s="226"/>
      <c r="F383" s="163"/>
      <c r="G383" s="229"/>
      <c r="H383" s="81"/>
      <c r="I383" s="79"/>
      <c r="J383" s="217"/>
      <c r="K383" s="217"/>
      <c r="L383" s="214" t="str">
        <f>IF(AND(J383=Datos!$B$186,K383=Datos!$B$193),Datos!$D$186,IF(AND(J383=Datos!$B$186,K383=Datos!$B$194),Datos!$E$186,IF(AND(J383=Datos!$B$186,K383=Datos!$B$195),Datos!$F$186,IF(AND(J383=Datos!$B$186,K383=Datos!$B$196),Datos!$G$186,IF(AND(J383=Datos!$B$186,K383=Datos!$B$197),Datos!$H$186,IF(AND(J383=Datos!$B$187,K383=Datos!$B$193),Datos!$D$187,IF(AND(J383=Datos!$B$187,K383=Datos!$B$194),Datos!$E$187,IF(AND(J383=Datos!$B$187,K383=Datos!$B$195),Datos!$F$187,IF(AND(J383=Datos!$B$187,K383=Datos!$B$196),Datos!$G$187,IF(AND(J383=Datos!$B$187,K383=Datos!$B$197),Datos!$H$187,IF(AND(J383=Datos!$B$188,K383=Datos!$B$193),Datos!$D$188,IF(AND(J383=Datos!$B$188,K383=Datos!$B$194),Datos!$E$188,IF(AND(J383=Datos!$B$188,K383=Datos!$B$195),Datos!$F$188,IF(AND(J383=Datos!$B$188,K383=Datos!$B$196),Datos!$G$188,IF(AND(J383=Datos!$B$188,K383=Datos!$B$197),Datos!$H$188,IF(AND(J383=Datos!$B$189,K383=Datos!$B$193),Datos!$D$189,IF(AND(J383=Datos!$B$189,K383=Datos!$B$194),Datos!$E$189,IF(AND(J383=Datos!$B$189,K383=Datos!$B$195),Datos!$F$189,IF(AND(J383=Datos!$B$189,K383=Datos!$B$196),Datos!$G$189,IF(AND(J383=Datos!$B$189,K383=Datos!$B$197),Datos!$H$189,IF(AND(J383=Datos!$B$190,K383=Datos!$B$193),Datos!$D$190,IF(AND(J383=Datos!$B$190,K383=Datos!$B$194),Datos!$E$190,IF(AND(J383=Datos!$B$190,K383=Datos!$B$195),Datos!$F$190,IF(AND(J383=Datos!$B$190,K383=Datos!$B$196),Datos!$G$190,IF(AND(J383=Datos!$B$190,K383=Datos!$B$197),Datos!$H$190,"-")))))))))))))))))))))))))</f>
        <v>-</v>
      </c>
      <c r="M383" s="79"/>
      <c r="N383" s="81"/>
      <c r="O383" s="81"/>
      <c r="P383" s="81"/>
      <c r="Q383" s="81"/>
      <c r="R383" s="79"/>
      <c r="S383" s="81"/>
      <c r="T383" s="81"/>
      <c r="U383" s="81"/>
      <c r="V383" s="81"/>
      <c r="W383" s="80">
        <f>((IF(S383=Datos!$B$83,0,IF(S383=Datos!$B$84,5,IF(S383=Datos!$B$85,10,IF(S383=Datos!$B$86,15,IF(S383=Datos!$B$87,20,IF(S383=Datos!$B$88,25,0)))))))/100)+((IF(T383=Datos!$B$83,0,IF(T383=Datos!$B$84,5,IF(T383=Datos!$B$85,10,IF(T383=Datos!$B$86,15,IF(T383=Datos!$B$87,20,IF(T383=Datos!$B$88,25,0)))))))/100)+((IF(U383=Datos!$B$83,0,IF(U383=Datos!$B$84,5,IF(U383=Datos!$B$85,10,IF(U383=Datos!$B$86,15,IF(U383=Datos!$B$87,20,IF(U383=Datos!$B$88,25,0)))))))/100)+((IF(V383=Datos!$B$83,0,IF(V383=Datos!$B$84,5,IF(V383=Datos!$B$85,10,IF(V383=Datos!$B$86,15,IF(V383=Datos!$B$87,20,IF(V383=Datos!$B$88,25,0)))))))/100)</f>
        <v>0</v>
      </c>
      <c r="X383" s="220">
        <f>IF(ISERROR((IF(R383=Datos!$B$80,W383,0)+IF(R384=Datos!$B$80,W384,0)+IF(R385=Datos!$B$80,W385,0)+IF(R386=Datos!$B$80,W386,0)+IF(R387=Datos!$B$80,W387,0)+IF(R388=Datos!$B$80,W388,0))/(IF(R383=Datos!$B$80,1,0)+IF(R384=Datos!$B$80,1,0)+IF(R385=Datos!$B$80,1,0)+IF(R386=Datos!$B$80,1,0)+IF(R387=Datos!$B$80,1,0)+IF(R388=Datos!$B$80,1,0))),0,(IF(R383=Datos!$B$80,W383,0)+IF(R384=Datos!$B$80,W384,0)+IF(R385=Datos!$B$80,W385,0)+IF(R386=Datos!$B$80,W386,0)+IF(R387=Datos!$B$80,W387,0)+IF(R388=Datos!$B$80,W388,0))/(IF(R383=Datos!$B$80,1,0)+IF(R384=Datos!$B$80,1,0)+IF(R385=Datos!$B$80,1,0)+IF(R386=Datos!$B$80,1,0)+IF(R387=Datos!$B$80,1,0)+IF(R388=Datos!$B$80,1,0)))</f>
        <v>0</v>
      </c>
      <c r="Y383" s="211" t="str">
        <f>IF(J383="","-",(IF(X383&gt;0,(IF(J383=Datos!$B$65,Datos!$B$65,IF(AND(J383=Datos!$B$66,X383&gt;0.49),Datos!$B$65,IF(AND(J383=Datos!$B$67,X383&gt;0.74),Datos!$B$65,IF(AND(J383=Datos!$B$67,X383&lt;0.75,X383&gt;0.49),Datos!$B$66,IF(AND(J383=Datos!$B$68,X383&gt;0.74),Datos!$B$66,IF(AND(J383=Datos!$B$68,X383&lt;0.75,X383&gt;0.49),Datos!$B$67,IF(AND(J383=Datos!$B$69,X383&gt;0.74),Datos!$B$67,IF(AND(J383=Datos!$B$69,X383&lt;0.75,X383&gt;0.49),Datos!$B$68,J383))))))))),J383)))</f>
        <v>-</v>
      </c>
      <c r="Z383" s="223">
        <f>IF(ISERROR((IF(R383=Datos!$B$79,W383,0)+IF(R384=Datos!$B$79,W384,0)+IF(R385=Datos!$B$79,W385,0)+IF(R386=Datos!$B$79,W386,0)+IF(R387=Datos!$B$79,W387,0)+IF(R388=Datos!$B$79,W388,0))/(IF(R383=Datos!$B$79,1,0)+IF(R384=Datos!$B$79,1,0)+IF(R385=Datos!$B$79,1,0)+IF(R386=Datos!$B$79,1,0)+IF(R387=Datos!$B$79,1,0)+IF(R388=Datos!$B$79,1,0))),0,(IF(R383=Datos!$B$79,W383,0)+IF(R384=Datos!$B$79,W384,0)+IF(R385=Datos!$B$79,W385,0)+IF(R386=Datos!$B$79,W386,0)+IF(R387=Datos!$B$79,W387,0)+IF(R388=Datos!$B$79,W388,0))/(IF(R383=Datos!$B$79,1,0)+IF(R384=Datos!$B$79,1,0)+IF(R385=Datos!$B$79,1,0)+IF(R386=Datos!$B$79,1,0)+IF(R387=Datos!$B$79,1,0)+IF(R388=Datos!$B$79,1,0)))</f>
        <v>0</v>
      </c>
      <c r="AA383" s="211" t="str">
        <f>IF(K383="","-",(IF(Z383&gt;0,(IF(K383=Datos!$B$72,Datos!$B$72,IF(AND(K383=Datos!$B$73,Z383&gt;0.49),Datos!$B$72,IF(AND(K383=Datos!$B$74,Z383&gt;0.74),Datos!$B$72,IF(AND(K383=Datos!$B$74,Z383&lt;0.75,Z383&gt;0.49),Datos!$B$73,IF(AND(K383=Datos!$B$75,Z383&gt;0.74),Datos!$B$73,IF(AND(K383=Datos!$B$75,Z383&lt;0.75,Z383&gt;0.49),Datos!$B$74,IF(AND(K383=Datos!$B$76,Z383&gt;0.74),Datos!$B$74,IF(AND(K383=Datos!$B$76,Z383&lt;0.75,Z383&gt;0.49),Datos!$B$75,K383))))))))),K383)))</f>
        <v>-</v>
      </c>
      <c r="AB383" s="214" t="str">
        <f>IF(AND(Y383=Datos!$B$186,AA383=Datos!$B$193),Datos!$D$186,IF(AND(Y383=Datos!$B$186,AA383=Datos!$B$194),Datos!$E$186,IF(AND(Y383=Datos!$B$186,AA383=Datos!$B$195),Datos!$F$186,IF(AND(Y383=Datos!$B$186,AA383=Datos!$B$196),Datos!$G$186,IF(AND(Y383=Datos!$B$186,AA383=Datos!$B$197),Datos!$H$186,IF(AND(Y383=Datos!$B$187,AA383=Datos!$B$193),Datos!$D$187,IF(AND(Y383=Datos!$B$187,AA383=Datos!$B$194),Datos!$E$187,IF(AND(Y383=Datos!$B$187,AA383=Datos!$B$195),Datos!$F$187,IF(AND(Y383=Datos!$B$187,AA383=Datos!$B$196),Datos!$G$187,IF(AND(Y383=Datos!$B$187,AA383=Datos!$B$197),Datos!$H$187,IF(AND(Y383=Datos!$B$188,AA383=Datos!$B$193),Datos!$D$188,IF(AND(Y383=Datos!$B$188,AA383=Datos!$B$194),Datos!$E$188,IF(AND(Y383=Datos!$B$188,AA383=Datos!$B$195),Datos!$F$188,IF(AND(Y383=Datos!$B$188,AA383=Datos!$B$196),Datos!$G$188,IF(AND(Y383=Datos!$B$188,AA383=Datos!$B$197),Datos!$H$188,IF(AND(Y383=Datos!$B$189,AA383=Datos!$B$193),Datos!$D$189,IF(AND(Y383=Datos!$B$189,AA383=Datos!$B$194),Datos!$E$189,IF(AND(Y383=Datos!$B$189,AA383=Datos!$B$195),Datos!$F$189,IF(AND(Y383=Datos!$B$189,AA383=Datos!$B$196),Datos!$G$189,IF(AND(Y383=Datos!$B$189,AA383=Datos!$B$197),Datos!$H$189,IF(AND(Y383=Datos!$B$190,AA383=Datos!$B$193),Datos!$D$190,IF(AND(Y383=Datos!$B$190,AA383=Datos!$B$194),Datos!$E$190,IF(AND(Y383=Datos!$B$190,AA383=Datos!$B$195),Datos!$F$190,IF(AND(Y383=Datos!$B$190,AA383=Datos!$B$196),Datos!$G$190,IF(AND(Y383=Datos!$B$190,AA383=Datos!$B$197),Datos!$H$190,"-")))))))))))))))))))))))))</f>
        <v>-</v>
      </c>
      <c r="AC383" s="103"/>
    </row>
    <row r="384" spans="2:29" s="66" customFormat="1" ht="30" customHeight="1" x14ac:dyDescent="0.25">
      <c r="B384" s="164"/>
      <c r="C384" s="165"/>
      <c r="D384" s="212"/>
      <c r="E384" s="227"/>
      <c r="F384" s="165"/>
      <c r="G384" s="230"/>
      <c r="H384" s="99"/>
      <c r="I384" s="100"/>
      <c r="J384" s="218"/>
      <c r="K384" s="218"/>
      <c r="L384" s="215"/>
      <c r="M384" s="100"/>
      <c r="N384" s="99"/>
      <c r="O384" s="99"/>
      <c r="P384" s="99"/>
      <c r="Q384" s="99"/>
      <c r="R384" s="100"/>
      <c r="S384" s="99"/>
      <c r="T384" s="99"/>
      <c r="U384" s="99"/>
      <c r="V384" s="99"/>
      <c r="W384" s="96">
        <f>((IF(S384=Datos!$B$83,0,IF(S384=Datos!$B$84,5,IF(S384=Datos!$B$85,10,IF(S384=Datos!$B$86,15,IF(S384=Datos!$B$87,20,IF(S384=Datos!$B$88,25,0)))))))/100)+((IF(T384=Datos!$B$83,0,IF(T384=Datos!$B$84,5,IF(T384=Datos!$B$85,10,IF(T384=Datos!$B$86,15,IF(T384=Datos!$B$87,20,IF(T384=Datos!$B$88,25,0)))))))/100)+((IF(U384=Datos!$B$83,0,IF(U384=Datos!$B$84,5,IF(U384=Datos!$B$85,10,IF(U384=Datos!$B$86,15,IF(U384=Datos!$B$87,20,IF(U384=Datos!$B$88,25,0)))))))/100)+((IF(V384=Datos!$B$83,0,IF(V384=Datos!$B$84,5,IF(V384=Datos!$B$85,10,IF(V384=Datos!$B$86,15,IF(V384=Datos!$B$87,20,IF(V384=Datos!$B$88,25,0)))))))/100)</f>
        <v>0</v>
      </c>
      <c r="X384" s="221"/>
      <c r="Y384" s="212"/>
      <c r="Z384" s="224"/>
      <c r="AA384" s="212"/>
      <c r="AB384" s="215"/>
      <c r="AC384" s="104"/>
    </row>
    <row r="385" spans="2:29" s="66" customFormat="1" ht="30" customHeight="1" x14ac:dyDescent="0.25">
      <c r="B385" s="164"/>
      <c r="C385" s="165"/>
      <c r="D385" s="212"/>
      <c r="E385" s="227"/>
      <c r="F385" s="165"/>
      <c r="G385" s="230"/>
      <c r="H385" s="99"/>
      <c r="I385" s="100"/>
      <c r="J385" s="218"/>
      <c r="K385" s="218"/>
      <c r="L385" s="215"/>
      <c r="M385" s="100"/>
      <c r="N385" s="99"/>
      <c r="O385" s="99"/>
      <c r="P385" s="99"/>
      <c r="Q385" s="99"/>
      <c r="R385" s="100"/>
      <c r="S385" s="99"/>
      <c r="T385" s="99"/>
      <c r="U385" s="99"/>
      <c r="V385" s="99"/>
      <c r="W385" s="96">
        <f>((IF(S385=Datos!$B$83,0,IF(S385=Datos!$B$84,5,IF(S385=Datos!$B$85,10,IF(S385=Datos!$B$86,15,IF(S385=Datos!$B$87,20,IF(S385=Datos!$B$88,25,0)))))))/100)+((IF(T385=Datos!$B$83,0,IF(T385=Datos!$B$84,5,IF(T385=Datos!$B$85,10,IF(T385=Datos!$B$86,15,IF(T385=Datos!$B$87,20,IF(T385=Datos!$B$88,25,0)))))))/100)+((IF(U385=Datos!$B$83,0,IF(U385=Datos!$B$84,5,IF(U385=Datos!$B$85,10,IF(U385=Datos!$B$86,15,IF(U385=Datos!$B$87,20,IF(U385=Datos!$B$88,25,0)))))))/100)+((IF(V385=Datos!$B$83,0,IF(V385=Datos!$B$84,5,IF(V385=Datos!$B$85,10,IF(V385=Datos!$B$86,15,IF(V385=Datos!$B$87,20,IF(V385=Datos!$B$88,25,0)))))))/100)</f>
        <v>0</v>
      </c>
      <c r="X385" s="221"/>
      <c r="Y385" s="212"/>
      <c r="Z385" s="224"/>
      <c r="AA385" s="212"/>
      <c r="AB385" s="215"/>
      <c r="AC385" s="104"/>
    </row>
    <row r="386" spans="2:29" s="66" customFormat="1" ht="30" customHeight="1" x14ac:dyDescent="0.25">
      <c r="B386" s="164"/>
      <c r="C386" s="165"/>
      <c r="D386" s="212"/>
      <c r="E386" s="227"/>
      <c r="F386" s="165"/>
      <c r="G386" s="230"/>
      <c r="H386" s="99"/>
      <c r="I386" s="100"/>
      <c r="J386" s="218"/>
      <c r="K386" s="218"/>
      <c r="L386" s="215"/>
      <c r="M386" s="100"/>
      <c r="N386" s="99"/>
      <c r="O386" s="99"/>
      <c r="P386" s="99"/>
      <c r="Q386" s="99"/>
      <c r="R386" s="100"/>
      <c r="S386" s="99"/>
      <c r="T386" s="99"/>
      <c r="U386" s="99"/>
      <c r="V386" s="99"/>
      <c r="W386" s="96">
        <f>((IF(S386=Datos!$B$83,0,IF(S386=Datos!$B$84,5,IF(S386=Datos!$B$85,10,IF(S386=Datos!$B$86,15,IF(S386=Datos!$B$87,20,IF(S386=Datos!$B$88,25,0)))))))/100)+((IF(T386=Datos!$B$83,0,IF(T386=Datos!$B$84,5,IF(T386=Datos!$B$85,10,IF(T386=Datos!$B$86,15,IF(T386=Datos!$B$87,20,IF(T386=Datos!$B$88,25,0)))))))/100)+((IF(U386=Datos!$B$83,0,IF(U386=Datos!$B$84,5,IF(U386=Datos!$B$85,10,IF(U386=Datos!$B$86,15,IF(U386=Datos!$B$87,20,IF(U386=Datos!$B$88,25,0)))))))/100)+((IF(V386=Datos!$B$83,0,IF(V386=Datos!$B$84,5,IF(V386=Datos!$B$85,10,IF(V386=Datos!$B$86,15,IF(V386=Datos!$B$87,20,IF(V386=Datos!$B$88,25,0)))))))/100)</f>
        <v>0</v>
      </c>
      <c r="X386" s="221"/>
      <c r="Y386" s="212"/>
      <c r="Z386" s="224"/>
      <c r="AA386" s="212"/>
      <c r="AB386" s="215"/>
      <c r="AC386" s="104"/>
    </row>
    <row r="387" spans="2:29" s="66" customFormat="1" ht="30" customHeight="1" x14ac:dyDescent="0.25">
      <c r="B387" s="164"/>
      <c r="C387" s="165"/>
      <c r="D387" s="212"/>
      <c r="E387" s="227"/>
      <c r="F387" s="165"/>
      <c r="G387" s="230"/>
      <c r="H387" s="99"/>
      <c r="I387" s="100"/>
      <c r="J387" s="218"/>
      <c r="K387" s="218"/>
      <c r="L387" s="215"/>
      <c r="M387" s="100"/>
      <c r="N387" s="99"/>
      <c r="O387" s="99"/>
      <c r="P387" s="99"/>
      <c r="Q387" s="99"/>
      <c r="R387" s="100"/>
      <c r="S387" s="99"/>
      <c r="T387" s="99"/>
      <c r="U387" s="99"/>
      <c r="V387" s="99"/>
      <c r="W387" s="96">
        <f>((IF(S387=Datos!$B$83,0,IF(S387=Datos!$B$84,5,IF(S387=Datos!$B$85,10,IF(S387=Datos!$B$86,15,IF(S387=Datos!$B$87,20,IF(S387=Datos!$B$88,25,0)))))))/100)+((IF(T387=Datos!$B$83,0,IF(T387=Datos!$B$84,5,IF(T387=Datos!$B$85,10,IF(T387=Datos!$B$86,15,IF(T387=Datos!$B$87,20,IF(T387=Datos!$B$88,25,0)))))))/100)+((IF(U387=Datos!$B$83,0,IF(U387=Datos!$B$84,5,IF(U387=Datos!$B$85,10,IF(U387=Datos!$B$86,15,IF(U387=Datos!$B$87,20,IF(U387=Datos!$B$88,25,0)))))))/100)+((IF(V387=Datos!$B$83,0,IF(V387=Datos!$B$84,5,IF(V387=Datos!$B$85,10,IF(V387=Datos!$B$86,15,IF(V387=Datos!$B$87,20,IF(V387=Datos!$B$88,25,0)))))))/100)</f>
        <v>0</v>
      </c>
      <c r="X387" s="221"/>
      <c r="Y387" s="212"/>
      <c r="Z387" s="224"/>
      <c r="AA387" s="212"/>
      <c r="AB387" s="215"/>
      <c r="AC387" s="104"/>
    </row>
    <row r="388" spans="2:29" s="66" customFormat="1" ht="30" customHeight="1" thickBot="1" x14ac:dyDescent="0.3">
      <c r="B388" s="166"/>
      <c r="C388" s="167"/>
      <c r="D388" s="213"/>
      <c r="E388" s="228"/>
      <c r="F388" s="167"/>
      <c r="G388" s="231"/>
      <c r="H388" s="101"/>
      <c r="I388" s="102"/>
      <c r="J388" s="219"/>
      <c r="K388" s="219"/>
      <c r="L388" s="216"/>
      <c r="M388" s="102"/>
      <c r="N388" s="101"/>
      <c r="O388" s="101"/>
      <c r="P388" s="101"/>
      <c r="Q388" s="101"/>
      <c r="R388" s="102"/>
      <c r="S388" s="101"/>
      <c r="T388" s="101"/>
      <c r="U388" s="101"/>
      <c r="V388" s="101"/>
      <c r="W388" s="97">
        <f>((IF(S388=Datos!$B$83,0,IF(S388=Datos!$B$84,5,IF(S388=Datos!$B$85,10,IF(S388=Datos!$B$86,15,IF(S388=Datos!$B$87,20,IF(S388=Datos!$B$88,25,0)))))))/100)+((IF(T388=Datos!$B$83,0,IF(T388=Datos!$B$84,5,IF(T388=Datos!$B$85,10,IF(T388=Datos!$B$86,15,IF(T388=Datos!$B$87,20,IF(T388=Datos!$B$88,25,0)))))))/100)+((IF(U388=Datos!$B$83,0,IF(U388=Datos!$B$84,5,IF(U388=Datos!$B$85,10,IF(U388=Datos!$B$86,15,IF(U388=Datos!$B$87,20,IF(U388=Datos!$B$88,25,0)))))))/100)+((IF(V388=Datos!$B$83,0,IF(V388=Datos!$B$84,5,IF(V388=Datos!$B$85,10,IF(V388=Datos!$B$86,15,IF(V388=Datos!$B$87,20,IF(V388=Datos!$B$88,25,0)))))))/100)</f>
        <v>0</v>
      </c>
      <c r="X388" s="222"/>
      <c r="Y388" s="213"/>
      <c r="Z388" s="225"/>
      <c r="AA388" s="213"/>
      <c r="AB388" s="216"/>
      <c r="AC388" s="105"/>
    </row>
    <row r="389" spans="2:29" s="66" customFormat="1" ht="30" customHeight="1" x14ac:dyDescent="0.25">
      <c r="B389" s="162"/>
      <c r="C389" s="163"/>
      <c r="D389" s="211" t="str">
        <f>IF(B389="","-",VLOOKUP(B389,Datos!$B$3:$C$25,2,FALSE))</f>
        <v>-</v>
      </c>
      <c r="E389" s="226"/>
      <c r="F389" s="163"/>
      <c r="G389" s="229"/>
      <c r="H389" s="81"/>
      <c r="I389" s="79"/>
      <c r="J389" s="217"/>
      <c r="K389" s="217"/>
      <c r="L389" s="214" t="str">
        <f>IF(AND(J389=Datos!$B$186,K389=Datos!$B$193),Datos!$D$186,IF(AND(J389=Datos!$B$186,K389=Datos!$B$194),Datos!$E$186,IF(AND(J389=Datos!$B$186,K389=Datos!$B$195),Datos!$F$186,IF(AND(J389=Datos!$B$186,K389=Datos!$B$196),Datos!$G$186,IF(AND(J389=Datos!$B$186,K389=Datos!$B$197),Datos!$H$186,IF(AND(J389=Datos!$B$187,K389=Datos!$B$193),Datos!$D$187,IF(AND(J389=Datos!$B$187,K389=Datos!$B$194),Datos!$E$187,IF(AND(J389=Datos!$B$187,K389=Datos!$B$195),Datos!$F$187,IF(AND(J389=Datos!$B$187,K389=Datos!$B$196),Datos!$G$187,IF(AND(J389=Datos!$B$187,K389=Datos!$B$197),Datos!$H$187,IF(AND(J389=Datos!$B$188,K389=Datos!$B$193),Datos!$D$188,IF(AND(J389=Datos!$B$188,K389=Datos!$B$194),Datos!$E$188,IF(AND(J389=Datos!$B$188,K389=Datos!$B$195),Datos!$F$188,IF(AND(J389=Datos!$B$188,K389=Datos!$B$196),Datos!$G$188,IF(AND(J389=Datos!$B$188,K389=Datos!$B$197),Datos!$H$188,IF(AND(J389=Datos!$B$189,K389=Datos!$B$193),Datos!$D$189,IF(AND(J389=Datos!$B$189,K389=Datos!$B$194),Datos!$E$189,IF(AND(J389=Datos!$B$189,K389=Datos!$B$195),Datos!$F$189,IF(AND(J389=Datos!$B$189,K389=Datos!$B$196),Datos!$G$189,IF(AND(J389=Datos!$B$189,K389=Datos!$B$197),Datos!$H$189,IF(AND(J389=Datos!$B$190,K389=Datos!$B$193),Datos!$D$190,IF(AND(J389=Datos!$B$190,K389=Datos!$B$194),Datos!$E$190,IF(AND(J389=Datos!$B$190,K389=Datos!$B$195),Datos!$F$190,IF(AND(J389=Datos!$B$190,K389=Datos!$B$196),Datos!$G$190,IF(AND(J389=Datos!$B$190,K389=Datos!$B$197),Datos!$H$190,"-")))))))))))))))))))))))))</f>
        <v>-</v>
      </c>
      <c r="M389" s="79"/>
      <c r="N389" s="81"/>
      <c r="O389" s="81"/>
      <c r="P389" s="81"/>
      <c r="Q389" s="81"/>
      <c r="R389" s="79"/>
      <c r="S389" s="81"/>
      <c r="T389" s="81"/>
      <c r="U389" s="81"/>
      <c r="V389" s="81"/>
      <c r="W389" s="80">
        <f>((IF(S389=Datos!$B$83,0,IF(S389=Datos!$B$84,5,IF(S389=Datos!$B$85,10,IF(S389=Datos!$B$86,15,IF(S389=Datos!$B$87,20,IF(S389=Datos!$B$88,25,0)))))))/100)+((IF(T389=Datos!$B$83,0,IF(T389=Datos!$B$84,5,IF(T389=Datos!$B$85,10,IF(T389=Datos!$B$86,15,IF(T389=Datos!$B$87,20,IF(T389=Datos!$B$88,25,0)))))))/100)+((IF(U389=Datos!$B$83,0,IF(U389=Datos!$B$84,5,IF(U389=Datos!$B$85,10,IF(U389=Datos!$B$86,15,IF(U389=Datos!$B$87,20,IF(U389=Datos!$B$88,25,0)))))))/100)+((IF(V389=Datos!$B$83,0,IF(V389=Datos!$B$84,5,IF(V389=Datos!$B$85,10,IF(V389=Datos!$B$86,15,IF(V389=Datos!$B$87,20,IF(V389=Datos!$B$88,25,0)))))))/100)</f>
        <v>0</v>
      </c>
      <c r="X389" s="220">
        <f>IF(ISERROR((IF(R389=Datos!$B$80,W389,0)+IF(R390=Datos!$B$80,W390,0)+IF(R391=Datos!$B$80,W391,0)+IF(R392=Datos!$B$80,W392,0)+IF(R393=Datos!$B$80,W393,0)+IF(R394=Datos!$B$80,W394,0))/(IF(R389=Datos!$B$80,1,0)+IF(R390=Datos!$B$80,1,0)+IF(R391=Datos!$B$80,1,0)+IF(R392=Datos!$B$80,1,0)+IF(R393=Datos!$B$80,1,0)+IF(R394=Datos!$B$80,1,0))),0,(IF(R389=Datos!$B$80,W389,0)+IF(R390=Datos!$B$80,W390,0)+IF(R391=Datos!$B$80,W391,0)+IF(R392=Datos!$B$80,W392,0)+IF(R393=Datos!$B$80,W393,0)+IF(R394=Datos!$B$80,W394,0))/(IF(R389=Datos!$B$80,1,0)+IF(R390=Datos!$B$80,1,0)+IF(R391=Datos!$B$80,1,0)+IF(R392=Datos!$B$80,1,0)+IF(R393=Datos!$B$80,1,0)+IF(R394=Datos!$B$80,1,0)))</f>
        <v>0</v>
      </c>
      <c r="Y389" s="211" t="str">
        <f>IF(J389="","-",(IF(X389&gt;0,(IF(J389=Datos!$B$65,Datos!$B$65,IF(AND(J389=Datos!$B$66,X389&gt;0.49),Datos!$B$65,IF(AND(J389=Datos!$B$67,X389&gt;0.74),Datos!$B$65,IF(AND(J389=Datos!$B$67,X389&lt;0.75,X389&gt;0.49),Datos!$B$66,IF(AND(J389=Datos!$B$68,X389&gt;0.74),Datos!$B$66,IF(AND(J389=Datos!$B$68,X389&lt;0.75,X389&gt;0.49),Datos!$B$67,IF(AND(J389=Datos!$B$69,X389&gt;0.74),Datos!$B$67,IF(AND(J389=Datos!$B$69,X389&lt;0.75,X389&gt;0.49),Datos!$B$68,J389))))))))),J389)))</f>
        <v>-</v>
      </c>
      <c r="Z389" s="223">
        <f>IF(ISERROR((IF(R389=Datos!$B$79,W389,0)+IF(R390=Datos!$B$79,W390,0)+IF(R391=Datos!$B$79,W391,0)+IF(R392=Datos!$B$79,W392,0)+IF(R393=Datos!$B$79,W393,0)+IF(R394=Datos!$B$79,W394,0))/(IF(R389=Datos!$B$79,1,0)+IF(R390=Datos!$B$79,1,0)+IF(R391=Datos!$B$79,1,0)+IF(R392=Datos!$B$79,1,0)+IF(R393=Datos!$B$79,1,0)+IF(R394=Datos!$B$79,1,0))),0,(IF(R389=Datos!$B$79,W389,0)+IF(R390=Datos!$B$79,W390,0)+IF(R391=Datos!$B$79,W391,0)+IF(R392=Datos!$B$79,W392,0)+IF(R393=Datos!$B$79,W393,0)+IF(R394=Datos!$B$79,W394,0))/(IF(R389=Datos!$B$79,1,0)+IF(R390=Datos!$B$79,1,0)+IF(R391=Datos!$B$79,1,0)+IF(R392=Datos!$B$79,1,0)+IF(R393=Datos!$B$79,1,0)+IF(R394=Datos!$B$79,1,0)))</f>
        <v>0</v>
      </c>
      <c r="AA389" s="211" t="str">
        <f>IF(K389="","-",(IF(Z389&gt;0,(IF(K389=Datos!$B$72,Datos!$B$72,IF(AND(K389=Datos!$B$73,Z389&gt;0.49),Datos!$B$72,IF(AND(K389=Datos!$B$74,Z389&gt;0.74),Datos!$B$72,IF(AND(K389=Datos!$B$74,Z389&lt;0.75,Z389&gt;0.49),Datos!$B$73,IF(AND(K389=Datos!$B$75,Z389&gt;0.74),Datos!$B$73,IF(AND(K389=Datos!$B$75,Z389&lt;0.75,Z389&gt;0.49),Datos!$B$74,IF(AND(K389=Datos!$B$76,Z389&gt;0.74),Datos!$B$74,IF(AND(K389=Datos!$B$76,Z389&lt;0.75,Z389&gt;0.49),Datos!$B$75,K389))))))))),K389)))</f>
        <v>-</v>
      </c>
      <c r="AB389" s="214" t="str">
        <f>IF(AND(Y389=Datos!$B$186,AA389=Datos!$B$193),Datos!$D$186,IF(AND(Y389=Datos!$B$186,AA389=Datos!$B$194),Datos!$E$186,IF(AND(Y389=Datos!$B$186,AA389=Datos!$B$195),Datos!$F$186,IF(AND(Y389=Datos!$B$186,AA389=Datos!$B$196),Datos!$G$186,IF(AND(Y389=Datos!$B$186,AA389=Datos!$B$197),Datos!$H$186,IF(AND(Y389=Datos!$B$187,AA389=Datos!$B$193),Datos!$D$187,IF(AND(Y389=Datos!$B$187,AA389=Datos!$B$194),Datos!$E$187,IF(AND(Y389=Datos!$B$187,AA389=Datos!$B$195),Datos!$F$187,IF(AND(Y389=Datos!$B$187,AA389=Datos!$B$196),Datos!$G$187,IF(AND(Y389=Datos!$B$187,AA389=Datos!$B$197),Datos!$H$187,IF(AND(Y389=Datos!$B$188,AA389=Datos!$B$193),Datos!$D$188,IF(AND(Y389=Datos!$B$188,AA389=Datos!$B$194),Datos!$E$188,IF(AND(Y389=Datos!$B$188,AA389=Datos!$B$195),Datos!$F$188,IF(AND(Y389=Datos!$B$188,AA389=Datos!$B$196),Datos!$G$188,IF(AND(Y389=Datos!$B$188,AA389=Datos!$B$197),Datos!$H$188,IF(AND(Y389=Datos!$B$189,AA389=Datos!$B$193),Datos!$D$189,IF(AND(Y389=Datos!$B$189,AA389=Datos!$B$194),Datos!$E$189,IF(AND(Y389=Datos!$B$189,AA389=Datos!$B$195),Datos!$F$189,IF(AND(Y389=Datos!$B$189,AA389=Datos!$B$196),Datos!$G$189,IF(AND(Y389=Datos!$B$189,AA389=Datos!$B$197),Datos!$H$189,IF(AND(Y389=Datos!$B$190,AA389=Datos!$B$193),Datos!$D$190,IF(AND(Y389=Datos!$B$190,AA389=Datos!$B$194),Datos!$E$190,IF(AND(Y389=Datos!$B$190,AA389=Datos!$B$195),Datos!$F$190,IF(AND(Y389=Datos!$B$190,AA389=Datos!$B$196),Datos!$G$190,IF(AND(Y389=Datos!$B$190,AA389=Datos!$B$197),Datos!$H$190,"-")))))))))))))))))))))))))</f>
        <v>-</v>
      </c>
      <c r="AC389" s="103"/>
    </row>
    <row r="390" spans="2:29" s="66" customFormat="1" ht="30" customHeight="1" x14ac:dyDescent="0.25">
      <c r="B390" s="164"/>
      <c r="C390" s="165"/>
      <c r="D390" s="212"/>
      <c r="E390" s="227"/>
      <c r="F390" s="165"/>
      <c r="G390" s="230"/>
      <c r="H390" s="99"/>
      <c r="I390" s="100"/>
      <c r="J390" s="218"/>
      <c r="K390" s="218"/>
      <c r="L390" s="215"/>
      <c r="M390" s="100"/>
      <c r="N390" s="99"/>
      <c r="O390" s="99"/>
      <c r="P390" s="99"/>
      <c r="Q390" s="99"/>
      <c r="R390" s="100"/>
      <c r="S390" s="99"/>
      <c r="T390" s="99"/>
      <c r="U390" s="99"/>
      <c r="V390" s="99"/>
      <c r="W390" s="96">
        <f>((IF(S390=Datos!$B$83,0,IF(S390=Datos!$B$84,5,IF(S390=Datos!$B$85,10,IF(S390=Datos!$B$86,15,IF(S390=Datos!$B$87,20,IF(S390=Datos!$B$88,25,0)))))))/100)+((IF(T390=Datos!$B$83,0,IF(T390=Datos!$B$84,5,IF(T390=Datos!$B$85,10,IF(T390=Datos!$B$86,15,IF(T390=Datos!$B$87,20,IF(T390=Datos!$B$88,25,0)))))))/100)+((IF(U390=Datos!$B$83,0,IF(U390=Datos!$B$84,5,IF(U390=Datos!$B$85,10,IF(U390=Datos!$B$86,15,IF(U390=Datos!$B$87,20,IF(U390=Datos!$B$88,25,0)))))))/100)+((IF(V390=Datos!$B$83,0,IF(V390=Datos!$B$84,5,IF(V390=Datos!$B$85,10,IF(V390=Datos!$B$86,15,IF(V390=Datos!$B$87,20,IF(V390=Datos!$B$88,25,0)))))))/100)</f>
        <v>0</v>
      </c>
      <c r="X390" s="221"/>
      <c r="Y390" s="212"/>
      <c r="Z390" s="224"/>
      <c r="AA390" s="212"/>
      <c r="AB390" s="215"/>
      <c r="AC390" s="104"/>
    </row>
    <row r="391" spans="2:29" s="66" customFormat="1" ht="30" customHeight="1" x14ac:dyDescent="0.25">
      <c r="B391" s="164"/>
      <c r="C391" s="165"/>
      <c r="D391" s="212"/>
      <c r="E391" s="227"/>
      <c r="F391" s="165"/>
      <c r="G391" s="230"/>
      <c r="H391" s="99"/>
      <c r="I391" s="100"/>
      <c r="J391" s="218"/>
      <c r="K391" s="218"/>
      <c r="L391" s="215"/>
      <c r="M391" s="100"/>
      <c r="N391" s="99"/>
      <c r="O391" s="99"/>
      <c r="P391" s="99"/>
      <c r="Q391" s="99"/>
      <c r="R391" s="100"/>
      <c r="S391" s="99"/>
      <c r="T391" s="99"/>
      <c r="U391" s="99"/>
      <c r="V391" s="99"/>
      <c r="W391" s="96">
        <f>((IF(S391=Datos!$B$83,0,IF(S391=Datos!$B$84,5,IF(S391=Datos!$B$85,10,IF(S391=Datos!$B$86,15,IF(S391=Datos!$B$87,20,IF(S391=Datos!$B$88,25,0)))))))/100)+((IF(T391=Datos!$B$83,0,IF(T391=Datos!$B$84,5,IF(T391=Datos!$B$85,10,IF(T391=Datos!$B$86,15,IF(T391=Datos!$B$87,20,IF(T391=Datos!$B$88,25,0)))))))/100)+((IF(U391=Datos!$B$83,0,IF(U391=Datos!$B$84,5,IF(U391=Datos!$B$85,10,IF(U391=Datos!$B$86,15,IF(U391=Datos!$B$87,20,IF(U391=Datos!$B$88,25,0)))))))/100)+((IF(V391=Datos!$B$83,0,IF(V391=Datos!$B$84,5,IF(V391=Datos!$B$85,10,IF(V391=Datos!$B$86,15,IF(V391=Datos!$B$87,20,IF(V391=Datos!$B$88,25,0)))))))/100)</f>
        <v>0</v>
      </c>
      <c r="X391" s="221"/>
      <c r="Y391" s="212"/>
      <c r="Z391" s="224"/>
      <c r="AA391" s="212"/>
      <c r="AB391" s="215"/>
      <c r="AC391" s="104"/>
    </row>
    <row r="392" spans="2:29" s="66" customFormat="1" ht="30" customHeight="1" x14ac:dyDescent="0.25">
      <c r="B392" s="164"/>
      <c r="C392" s="165"/>
      <c r="D392" s="212"/>
      <c r="E392" s="227"/>
      <c r="F392" s="165"/>
      <c r="G392" s="230"/>
      <c r="H392" s="99"/>
      <c r="I392" s="100"/>
      <c r="J392" s="218"/>
      <c r="K392" s="218"/>
      <c r="L392" s="215"/>
      <c r="M392" s="100"/>
      <c r="N392" s="99"/>
      <c r="O392" s="99"/>
      <c r="P392" s="99"/>
      <c r="Q392" s="99"/>
      <c r="R392" s="100"/>
      <c r="S392" s="99"/>
      <c r="T392" s="99"/>
      <c r="U392" s="99"/>
      <c r="V392" s="99"/>
      <c r="W392" s="96">
        <f>((IF(S392=Datos!$B$83,0,IF(S392=Datos!$B$84,5,IF(S392=Datos!$B$85,10,IF(S392=Datos!$B$86,15,IF(S392=Datos!$B$87,20,IF(S392=Datos!$B$88,25,0)))))))/100)+((IF(T392=Datos!$B$83,0,IF(T392=Datos!$B$84,5,IF(T392=Datos!$B$85,10,IF(T392=Datos!$B$86,15,IF(T392=Datos!$B$87,20,IF(T392=Datos!$B$88,25,0)))))))/100)+((IF(U392=Datos!$B$83,0,IF(U392=Datos!$B$84,5,IF(U392=Datos!$B$85,10,IF(U392=Datos!$B$86,15,IF(U392=Datos!$B$87,20,IF(U392=Datos!$B$88,25,0)))))))/100)+((IF(V392=Datos!$B$83,0,IF(V392=Datos!$B$84,5,IF(V392=Datos!$B$85,10,IF(V392=Datos!$B$86,15,IF(V392=Datos!$B$87,20,IF(V392=Datos!$B$88,25,0)))))))/100)</f>
        <v>0</v>
      </c>
      <c r="X392" s="221"/>
      <c r="Y392" s="212"/>
      <c r="Z392" s="224"/>
      <c r="AA392" s="212"/>
      <c r="AB392" s="215"/>
      <c r="AC392" s="104"/>
    </row>
    <row r="393" spans="2:29" s="66" customFormat="1" ht="30" customHeight="1" x14ac:dyDescent="0.25">
      <c r="B393" s="164"/>
      <c r="C393" s="165"/>
      <c r="D393" s="212"/>
      <c r="E393" s="227"/>
      <c r="F393" s="165"/>
      <c r="G393" s="230"/>
      <c r="H393" s="99"/>
      <c r="I393" s="100"/>
      <c r="J393" s="218"/>
      <c r="K393" s="218"/>
      <c r="L393" s="215"/>
      <c r="M393" s="100"/>
      <c r="N393" s="99"/>
      <c r="O393" s="99"/>
      <c r="P393" s="99"/>
      <c r="Q393" s="99"/>
      <c r="R393" s="100"/>
      <c r="S393" s="99"/>
      <c r="T393" s="99"/>
      <c r="U393" s="99"/>
      <c r="V393" s="99"/>
      <c r="W393" s="96">
        <f>((IF(S393=Datos!$B$83,0,IF(S393=Datos!$B$84,5,IF(S393=Datos!$B$85,10,IF(S393=Datos!$B$86,15,IF(S393=Datos!$B$87,20,IF(S393=Datos!$B$88,25,0)))))))/100)+((IF(T393=Datos!$B$83,0,IF(T393=Datos!$B$84,5,IF(T393=Datos!$B$85,10,IF(T393=Datos!$B$86,15,IF(T393=Datos!$B$87,20,IF(T393=Datos!$B$88,25,0)))))))/100)+((IF(U393=Datos!$B$83,0,IF(U393=Datos!$B$84,5,IF(U393=Datos!$B$85,10,IF(U393=Datos!$B$86,15,IF(U393=Datos!$B$87,20,IF(U393=Datos!$B$88,25,0)))))))/100)+((IF(V393=Datos!$B$83,0,IF(V393=Datos!$B$84,5,IF(V393=Datos!$B$85,10,IF(V393=Datos!$B$86,15,IF(V393=Datos!$B$87,20,IF(V393=Datos!$B$88,25,0)))))))/100)</f>
        <v>0</v>
      </c>
      <c r="X393" s="221"/>
      <c r="Y393" s="212"/>
      <c r="Z393" s="224"/>
      <c r="AA393" s="212"/>
      <c r="AB393" s="215"/>
      <c r="AC393" s="104"/>
    </row>
    <row r="394" spans="2:29" s="66" customFormat="1" ht="30" customHeight="1" thickBot="1" x14ac:dyDescent="0.3">
      <c r="B394" s="166"/>
      <c r="C394" s="167"/>
      <c r="D394" s="213"/>
      <c r="E394" s="228"/>
      <c r="F394" s="167"/>
      <c r="G394" s="231"/>
      <c r="H394" s="101"/>
      <c r="I394" s="102"/>
      <c r="J394" s="219"/>
      <c r="K394" s="219"/>
      <c r="L394" s="216"/>
      <c r="M394" s="102"/>
      <c r="N394" s="101"/>
      <c r="O394" s="101"/>
      <c r="P394" s="101"/>
      <c r="Q394" s="101"/>
      <c r="R394" s="102"/>
      <c r="S394" s="101"/>
      <c r="T394" s="101"/>
      <c r="U394" s="101"/>
      <c r="V394" s="101"/>
      <c r="W394" s="97">
        <f>((IF(S394=Datos!$B$83,0,IF(S394=Datos!$B$84,5,IF(S394=Datos!$B$85,10,IF(S394=Datos!$B$86,15,IF(S394=Datos!$B$87,20,IF(S394=Datos!$B$88,25,0)))))))/100)+((IF(T394=Datos!$B$83,0,IF(T394=Datos!$B$84,5,IF(T394=Datos!$B$85,10,IF(T394=Datos!$B$86,15,IF(T394=Datos!$B$87,20,IF(T394=Datos!$B$88,25,0)))))))/100)+((IF(U394=Datos!$B$83,0,IF(U394=Datos!$B$84,5,IF(U394=Datos!$B$85,10,IF(U394=Datos!$B$86,15,IF(U394=Datos!$B$87,20,IF(U394=Datos!$B$88,25,0)))))))/100)+((IF(V394=Datos!$B$83,0,IF(V394=Datos!$B$84,5,IF(V394=Datos!$B$85,10,IF(V394=Datos!$B$86,15,IF(V394=Datos!$B$87,20,IF(V394=Datos!$B$88,25,0)))))))/100)</f>
        <v>0</v>
      </c>
      <c r="X394" s="222"/>
      <c r="Y394" s="213"/>
      <c r="Z394" s="225"/>
      <c r="AA394" s="213"/>
      <c r="AB394" s="216"/>
      <c r="AC394" s="105"/>
    </row>
    <row r="395" spans="2:29" s="66" customFormat="1" ht="30" customHeight="1" x14ac:dyDescent="0.25">
      <c r="B395" s="162"/>
      <c r="C395" s="163"/>
      <c r="D395" s="211" t="str">
        <f>IF(B395="","-",VLOOKUP(B395,Datos!$B$3:$C$25,2,FALSE))</f>
        <v>-</v>
      </c>
      <c r="E395" s="226"/>
      <c r="F395" s="163"/>
      <c r="G395" s="229"/>
      <c r="H395" s="81"/>
      <c r="I395" s="79"/>
      <c r="J395" s="217"/>
      <c r="K395" s="217"/>
      <c r="L395" s="214" t="str">
        <f>IF(AND(J395=Datos!$B$186,K395=Datos!$B$193),Datos!$D$186,IF(AND(J395=Datos!$B$186,K395=Datos!$B$194),Datos!$E$186,IF(AND(J395=Datos!$B$186,K395=Datos!$B$195),Datos!$F$186,IF(AND(J395=Datos!$B$186,K395=Datos!$B$196),Datos!$G$186,IF(AND(J395=Datos!$B$186,K395=Datos!$B$197),Datos!$H$186,IF(AND(J395=Datos!$B$187,K395=Datos!$B$193),Datos!$D$187,IF(AND(J395=Datos!$B$187,K395=Datos!$B$194),Datos!$E$187,IF(AND(J395=Datos!$B$187,K395=Datos!$B$195),Datos!$F$187,IF(AND(J395=Datos!$B$187,K395=Datos!$B$196),Datos!$G$187,IF(AND(J395=Datos!$B$187,K395=Datos!$B$197),Datos!$H$187,IF(AND(J395=Datos!$B$188,K395=Datos!$B$193),Datos!$D$188,IF(AND(J395=Datos!$B$188,K395=Datos!$B$194),Datos!$E$188,IF(AND(J395=Datos!$B$188,K395=Datos!$B$195),Datos!$F$188,IF(AND(J395=Datos!$B$188,K395=Datos!$B$196),Datos!$G$188,IF(AND(J395=Datos!$B$188,K395=Datos!$B$197),Datos!$H$188,IF(AND(J395=Datos!$B$189,K395=Datos!$B$193),Datos!$D$189,IF(AND(J395=Datos!$B$189,K395=Datos!$B$194),Datos!$E$189,IF(AND(J395=Datos!$B$189,K395=Datos!$B$195),Datos!$F$189,IF(AND(J395=Datos!$B$189,K395=Datos!$B$196),Datos!$G$189,IF(AND(J395=Datos!$B$189,K395=Datos!$B$197),Datos!$H$189,IF(AND(J395=Datos!$B$190,K395=Datos!$B$193),Datos!$D$190,IF(AND(J395=Datos!$B$190,K395=Datos!$B$194),Datos!$E$190,IF(AND(J395=Datos!$B$190,K395=Datos!$B$195),Datos!$F$190,IF(AND(J395=Datos!$B$190,K395=Datos!$B$196),Datos!$G$190,IF(AND(J395=Datos!$B$190,K395=Datos!$B$197),Datos!$H$190,"-")))))))))))))))))))))))))</f>
        <v>-</v>
      </c>
      <c r="M395" s="79"/>
      <c r="N395" s="81"/>
      <c r="O395" s="81"/>
      <c r="P395" s="81"/>
      <c r="Q395" s="81"/>
      <c r="R395" s="79"/>
      <c r="S395" s="81"/>
      <c r="T395" s="81"/>
      <c r="U395" s="81"/>
      <c r="V395" s="81"/>
      <c r="W395" s="80">
        <f>((IF(S395=Datos!$B$83,0,IF(S395=Datos!$B$84,5,IF(S395=Datos!$B$85,10,IF(S395=Datos!$B$86,15,IF(S395=Datos!$B$87,20,IF(S395=Datos!$B$88,25,0)))))))/100)+((IF(T395=Datos!$B$83,0,IF(T395=Datos!$B$84,5,IF(T395=Datos!$B$85,10,IF(T395=Datos!$B$86,15,IF(T395=Datos!$B$87,20,IF(T395=Datos!$B$88,25,0)))))))/100)+((IF(U395=Datos!$B$83,0,IF(U395=Datos!$B$84,5,IF(U395=Datos!$B$85,10,IF(U395=Datos!$B$86,15,IF(U395=Datos!$B$87,20,IF(U395=Datos!$B$88,25,0)))))))/100)+((IF(V395=Datos!$B$83,0,IF(V395=Datos!$B$84,5,IF(V395=Datos!$B$85,10,IF(V395=Datos!$B$86,15,IF(V395=Datos!$B$87,20,IF(V395=Datos!$B$88,25,0)))))))/100)</f>
        <v>0</v>
      </c>
      <c r="X395" s="220">
        <f>IF(ISERROR((IF(R395=Datos!$B$80,W395,0)+IF(R396=Datos!$B$80,W396,0)+IF(R397=Datos!$B$80,W397,0)+IF(R398=Datos!$B$80,W398,0)+IF(R399=Datos!$B$80,W399,0)+IF(R400=Datos!$B$80,W400,0))/(IF(R395=Datos!$B$80,1,0)+IF(R396=Datos!$B$80,1,0)+IF(R397=Datos!$B$80,1,0)+IF(R398=Datos!$B$80,1,0)+IF(R399=Datos!$B$80,1,0)+IF(R400=Datos!$B$80,1,0))),0,(IF(R395=Datos!$B$80,W395,0)+IF(R396=Datos!$B$80,W396,0)+IF(R397=Datos!$B$80,W397,0)+IF(R398=Datos!$B$80,W398,0)+IF(R399=Datos!$B$80,W399,0)+IF(R400=Datos!$B$80,W400,0))/(IF(R395=Datos!$B$80,1,0)+IF(R396=Datos!$B$80,1,0)+IF(R397=Datos!$B$80,1,0)+IF(R398=Datos!$B$80,1,0)+IF(R399=Datos!$B$80,1,0)+IF(R400=Datos!$B$80,1,0)))</f>
        <v>0</v>
      </c>
      <c r="Y395" s="211" t="str">
        <f>IF(J395="","-",(IF(X395&gt;0,(IF(J395=Datos!$B$65,Datos!$B$65,IF(AND(J395=Datos!$B$66,X395&gt;0.49),Datos!$B$65,IF(AND(J395=Datos!$B$67,X395&gt;0.74),Datos!$B$65,IF(AND(J395=Datos!$B$67,X395&lt;0.75,X395&gt;0.49),Datos!$B$66,IF(AND(J395=Datos!$B$68,X395&gt;0.74),Datos!$B$66,IF(AND(J395=Datos!$B$68,X395&lt;0.75,X395&gt;0.49),Datos!$B$67,IF(AND(J395=Datos!$B$69,X395&gt;0.74),Datos!$B$67,IF(AND(J395=Datos!$B$69,X395&lt;0.75,X395&gt;0.49),Datos!$B$68,J395))))))))),J395)))</f>
        <v>-</v>
      </c>
      <c r="Z395" s="223">
        <f>IF(ISERROR((IF(R395=Datos!$B$79,W395,0)+IF(R396=Datos!$B$79,W396,0)+IF(R397=Datos!$B$79,W397,0)+IF(R398=Datos!$B$79,W398,0)+IF(R399=Datos!$B$79,W399,0)+IF(R400=Datos!$B$79,W400,0))/(IF(R395=Datos!$B$79,1,0)+IF(R396=Datos!$B$79,1,0)+IF(R397=Datos!$B$79,1,0)+IF(R398=Datos!$B$79,1,0)+IF(R399=Datos!$B$79,1,0)+IF(R400=Datos!$B$79,1,0))),0,(IF(R395=Datos!$B$79,W395,0)+IF(R396=Datos!$B$79,W396,0)+IF(R397=Datos!$B$79,W397,0)+IF(R398=Datos!$B$79,W398,0)+IF(R399=Datos!$B$79,W399,0)+IF(R400=Datos!$B$79,W400,0))/(IF(R395=Datos!$B$79,1,0)+IF(R396=Datos!$B$79,1,0)+IF(R397=Datos!$B$79,1,0)+IF(R398=Datos!$B$79,1,0)+IF(R399=Datos!$B$79,1,0)+IF(R400=Datos!$B$79,1,0)))</f>
        <v>0</v>
      </c>
      <c r="AA395" s="211" t="str">
        <f>IF(K395="","-",(IF(Z395&gt;0,(IF(K395=Datos!$B$72,Datos!$B$72,IF(AND(K395=Datos!$B$73,Z395&gt;0.49),Datos!$B$72,IF(AND(K395=Datos!$B$74,Z395&gt;0.74),Datos!$B$72,IF(AND(K395=Datos!$B$74,Z395&lt;0.75,Z395&gt;0.49),Datos!$B$73,IF(AND(K395=Datos!$B$75,Z395&gt;0.74),Datos!$B$73,IF(AND(K395=Datos!$B$75,Z395&lt;0.75,Z395&gt;0.49),Datos!$B$74,IF(AND(K395=Datos!$B$76,Z395&gt;0.74),Datos!$B$74,IF(AND(K395=Datos!$B$76,Z395&lt;0.75,Z395&gt;0.49),Datos!$B$75,K395))))))))),K395)))</f>
        <v>-</v>
      </c>
      <c r="AB395" s="214" t="str">
        <f>IF(AND(Y395=Datos!$B$186,AA395=Datos!$B$193),Datos!$D$186,IF(AND(Y395=Datos!$B$186,AA395=Datos!$B$194),Datos!$E$186,IF(AND(Y395=Datos!$B$186,AA395=Datos!$B$195),Datos!$F$186,IF(AND(Y395=Datos!$B$186,AA395=Datos!$B$196),Datos!$G$186,IF(AND(Y395=Datos!$B$186,AA395=Datos!$B$197),Datos!$H$186,IF(AND(Y395=Datos!$B$187,AA395=Datos!$B$193),Datos!$D$187,IF(AND(Y395=Datos!$B$187,AA395=Datos!$B$194),Datos!$E$187,IF(AND(Y395=Datos!$B$187,AA395=Datos!$B$195),Datos!$F$187,IF(AND(Y395=Datos!$B$187,AA395=Datos!$B$196),Datos!$G$187,IF(AND(Y395=Datos!$B$187,AA395=Datos!$B$197),Datos!$H$187,IF(AND(Y395=Datos!$B$188,AA395=Datos!$B$193),Datos!$D$188,IF(AND(Y395=Datos!$B$188,AA395=Datos!$B$194),Datos!$E$188,IF(AND(Y395=Datos!$B$188,AA395=Datos!$B$195),Datos!$F$188,IF(AND(Y395=Datos!$B$188,AA395=Datos!$B$196),Datos!$G$188,IF(AND(Y395=Datos!$B$188,AA395=Datos!$B$197),Datos!$H$188,IF(AND(Y395=Datos!$B$189,AA395=Datos!$B$193),Datos!$D$189,IF(AND(Y395=Datos!$B$189,AA395=Datos!$B$194),Datos!$E$189,IF(AND(Y395=Datos!$B$189,AA395=Datos!$B$195),Datos!$F$189,IF(AND(Y395=Datos!$B$189,AA395=Datos!$B$196),Datos!$G$189,IF(AND(Y395=Datos!$B$189,AA395=Datos!$B$197),Datos!$H$189,IF(AND(Y395=Datos!$B$190,AA395=Datos!$B$193),Datos!$D$190,IF(AND(Y395=Datos!$B$190,AA395=Datos!$B$194),Datos!$E$190,IF(AND(Y395=Datos!$B$190,AA395=Datos!$B$195),Datos!$F$190,IF(AND(Y395=Datos!$B$190,AA395=Datos!$B$196),Datos!$G$190,IF(AND(Y395=Datos!$B$190,AA395=Datos!$B$197),Datos!$H$190,"-")))))))))))))))))))))))))</f>
        <v>-</v>
      </c>
      <c r="AC395" s="103"/>
    </row>
    <row r="396" spans="2:29" s="66" customFormat="1" ht="30" customHeight="1" x14ac:dyDescent="0.25">
      <c r="B396" s="164"/>
      <c r="C396" s="165"/>
      <c r="D396" s="212"/>
      <c r="E396" s="227"/>
      <c r="F396" s="165"/>
      <c r="G396" s="230"/>
      <c r="H396" s="99"/>
      <c r="I396" s="100"/>
      <c r="J396" s="218"/>
      <c r="K396" s="218"/>
      <c r="L396" s="215"/>
      <c r="M396" s="100"/>
      <c r="N396" s="99"/>
      <c r="O396" s="99"/>
      <c r="P396" s="99"/>
      <c r="Q396" s="99"/>
      <c r="R396" s="100"/>
      <c r="S396" s="99"/>
      <c r="T396" s="99"/>
      <c r="U396" s="99"/>
      <c r="V396" s="99"/>
      <c r="W396" s="96">
        <f>((IF(S396=Datos!$B$83,0,IF(S396=Datos!$B$84,5,IF(S396=Datos!$B$85,10,IF(S396=Datos!$B$86,15,IF(S396=Datos!$B$87,20,IF(S396=Datos!$B$88,25,0)))))))/100)+((IF(T396=Datos!$B$83,0,IF(T396=Datos!$B$84,5,IF(T396=Datos!$B$85,10,IF(T396=Datos!$B$86,15,IF(T396=Datos!$B$87,20,IF(T396=Datos!$B$88,25,0)))))))/100)+((IF(U396=Datos!$B$83,0,IF(U396=Datos!$B$84,5,IF(U396=Datos!$B$85,10,IF(U396=Datos!$B$86,15,IF(U396=Datos!$B$87,20,IF(U396=Datos!$B$88,25,0)))))))/100)+((IF(V396=Datos!$B$83,0,IF(V396=Datos!$B$84,5,IF(V396=Datos!$B$85,10,IF(V396=Datos!$B$86,15,IF(V396=Datos!$B$87,20,IF(V396=Datos!$B$88,25,0)))))))/100)</f>
        <v>0</v>
      </c>
      <c r="X396" s="221"/>
      <c r="Y396" s="212"/>
      <c r="Z396" s="224"/>
      <c r="AA396" s="212"/>
      <c r="AB396" s="215"/>
      <c r="AC396" s="104"/>
    </row>
    <row r="397" spans="2:29" s="66" customFormat="1" ht="30" customHeight="1" x14ac:dyDescent="0.25">
      <c r="B397" s="164"/>
      <c r="C397" s="165"/>
      <c r="D397" s="212"/>
      <c r="E397" s="227"/>
      <c r="F397" s="165"/>
      <c r="G397" s="230"/>
      <c r="H397" s="99"/>
      <c r="I397" s="100"/>
      <c r="J397" s="218"/>
      <c r="K397" s="218"/>
      <c r="L397" s="215"/>
      <c r="M397" s="100"/>
      <c r="N397" s="99"/>
      <c r="O397" s="99"/>
      <c r="P397" s="99"/>
      <c r="Q397" s="99"/>
      <c r="R397" s="100"/>
      <c r="S397" s="99"/>
      <c r="T397" s="99"/>
      <c r="U397" s="99"/>
      <c r="V397" s="99"/>
      <c r="W397" s="96">
        <f>((IF(S397=Datos!$B$83,0,IF(S397=Datos!$B$84,5,IF(S397=Datos!$B$85,10,IF(S397=Datos!$B$86,15,IF(S397=Datos!$B$87,20,IF(S397=Datos!$B$88,25,0)))))))/100)+((IF(T397=Datos!$B$83,0,IF(T397=Datos!$B$84,5,IF(T397=Datos!$B$85,10,IF(T397=Datos!$B$86,15,IF(T397=Datos!$B$87,20,IF(T397=Datos!$B$88,25,0)))))))/100)+((IF(U397=Datos!$B$83,0,IF(U397=Datos!$B$84,5,IF(U397=Datos!$B$85,10,IF(U397=Datos!$B$86,15,IF(U397=Datos!$B$87,20,IF(U397=Datos!$B$88,25,0)))))))/100)+((IF(V397=Datos!$B$83,0,IF(V397=Datos!$B$84,5,IF(V397=Datos!$B$85,10,IF(V397=Datos!$B$86,15,IF(V397=Datos!$B$87,20,IF(V397=Datos!$B$88,25,0)))))))/100)</f>
        <v>0</v>
      </c>
      <c r="X397" s="221"/>
      <c r="Y397" s="212"/>
      <c r="Z397" s="224"/>
      <c r="AA397" s="212"/>
      <c r="AB397" s="215"/>
      <c r="AC397" s="104"/>
    </row>
    <row r="398" spans="2:29" s="66" customFormat="1" ht="30" customHeight="1" x14ac:dyDescent="0.25">
      <c r="B398" s="164"/>
      <c r="C398" s="165"/>
      <c r="D398" s="212"/>
      <c r="E398" s="227"/>
      <c r="F398" s="165"/>
      <c r="G398" s="230"/>
      <c r="H398" s="99"/>
      <c r="I398" s="100"/>
      <c r="J398" s="218"/>
      <c r="K398" s="218"/>
      <c r="L398" s="215"/>
      <c r="M398" s="100"/>
      <c r="N398" s="99"/>
      <c r="O398" s="99"/>
      <c r="P398" s="99"/>
      <c r="Q398" s="99"/>
      <c r="R398" s="100"/>
      <c r="S398" s="99"/>
      <c r="T398" s="99"/>
      <c r="U398" s="99"/>
      <c r="V398" s="99"/>
      <c r="W398" s="96">
        <f>((IF(S398=Datos!$B$83,0,IF(S398=Datos!$B$84,5,IF(S398=Datos!$B$85,10,IF(S398=Datos!$B$86,15,IF(S398=Datos!$B$87,20,IF(S398=Datos!$B$88,25,0)))))))/100)+((IF(T398=Datos!$B$83,0,IF(T398=Datos!$B$84,5,IF(T398=Datos!$B$85,10,IF(T398=Datos!$B$86,15,IF(T398=Datos!$B$87,20,IF(T398=Datos!$B$88,25,0)))))))/100)+((IF(U398=Datos!$B$83,0,IF(U398=Datos!$B$84,5,IF(U398=Datos!$B$85,10,IF(U398=Datos!$B$86,15,IF(U398=Datos!$B$87,20,IF(U398=Datos!$B$88,25,0)))))))/100)+((IF(V398=Datos!$B$83,0,IF(V398=Datos!$B$84,5,IF(V398=Datos!$B$85,10,IF(V398=Datos!$B$86,15,IF(V398=Datos!$B$87,20,IF(V398=Datos!$B$88,25,0)))))))/100)</f>
        <v>0</v>
      </c>
      <c r="X398" s="221"/>
      <c r="Y398" s="212"/>
      <c r="Z398" s="224"/>
      <c r="AA398" s="212"/>
      <c r="AB398" s="215"/>
      <c r="AC398" s="104"/>
    </row>
    <row r="399" spans="2:29" s="66" customFormat="1" ht="30" customHeight="1" x14ac:dyDescent="0.25">
      <c r="B399" s="164"/>
      <c r="C399" s="165"/>
      <c r="D399" s="212"/>
      <c r="E399" s="227"/>
      <c r="F399" s="165"/>
      <c r="G399" s="230"/>
      <c r="H399" s="99"/>
      <c r="I399" s="100"/>
      <c r="J399" s="218"/>
      <c r="K399" s="218"/>
      <c r="L399" s="215"/>
      <c r="M399" s="100"/>
      <c r="N399" s="99"/>
      <c r="O399" s="99"/>
      <c r="P399" s="99"/>
      <c r="Q399" s="99"/>
      <c r="R399" s="100"/>
      <c r="S399" s="99"/>
      <c r="T399" s="99"/>
      <c r="U399" s="99"/>
      <c r="V399" s="99"/>
      <c r="W399" s="96">
        <f>((IF(S399=Datos!$B$83,0,IF(S399=Datos!$B$84,5,IF(S399=Datos!$B$85,10,IF(S399=Datos!$B$86,15,IF(S399=Datos!$B$87,20,IF(S399=Datos!$B$88,25,0)))))))/100)+((IF(T399=Datos!$B$83,0,IF(T399=Datos!$B$84,5,IF(T399=Datos!$B$85,10,IF(T399=Datos!$B$86,15,IF(T399=Datos!$B$87,20,IF(T399=Datos!$B$88,25,0)))))))/100)+((IF(U399=Datos!$B$83,0,IF(U399=Datos!$B$84,5,IF(U399=Datos!$B$85,10,IF(U399=Datos!$B$86,15,IF(U399=Datos!$B$87,20,IF(U399=Datos!$B$88,25,0)))))))/100)+((IF(V399=Datos!$B$83,0,IF(V399=Datos!$B$84,5,IF(V399=Datos!$B$85,10,IF(V399=Datos!$B$86,15,IF(V399=Datos!$B$87,20,IF(V399=Datos!$B$88,25,0)))))))/100)</f>
        <v>0</v>
      </c>
      <c r="X399" s="221"/>
      <c r="Y399" s="212"/>
      <c r="Z399" s="224"/>
      <c r="AA399" s="212"/>
      <c r="AB399" s="215"/>
      <c r="AC399" s="104"/>
    </row>
    <row r="400" spans="2:29" s="66" customFormat="1" ht="30" customHeight="1" thickBot="1" x14ac:dyDescent="0.3">
      <c r="B400" s="166"/>
      <c r="C400" s="167"/>
      <c r="D400" s="213"/>
      <c r="E400" s="228"/>
      <c r="F400" s="167"/>
      <c r="G400" s="231"/>
      <c r="H400" s="101"/>
      <c r="I400" s="102"/>
      <c r="J400" s="219"/>
      <c r="K400" s="219"/>
      <c r="L400" s="216"/>
      <c r="M400" s="102"/>
      <c r="N400" s="101"/>
      <c r="O400" s="101"/>
      <c r="P400" s="101"/>
      <c r="Q400" s="101"/>
      <c r="R400" s="102"/>
      <c r="S400" s="101"/>
      <c r="T400" s="101"/>
      <c r="U400" s="101"/>
      <c r="V400" s="101"/>
      <c r="W400" s="97">
        <f>((IF(S400=Datos!$B$83,0,IF(S400=Datos!$B$84,5,IF(S400=Datos!$B$85,10,IF(S400=Datos!$B$86,15,IF(S400=Datos!$B$87,20,IF(S400=Datos!$B$88,25,0)))))))/100)+((IF(T400=Datos!$B$83,0,IF(T400=Datos!$B$84,5,IF(T400=Datos!$B$85,10,IF(T400=Datos!$B$86,15,IF(T400=Datos!$B$87,20,IF(T400=Datos!$B$88,25,0)))))))/100)+((IF(U400=Datos!$B$83,0,IF(U400=Datos!$B$84,5,IF(U400=Datos!$B$85,10,IF(U400=Datos!$B$86,15,IF(U400=Datos!$B$87,20,IF(U400=Datos!$B$88,25,0)))))))/100)+((IF(V400=Datos!$B$83,0,IF(V400=Datos!$B$84,5,IF(V400=Datos!$B$85,10,IF(V400=Datos!$B$86,15,IF(V400=Datos!$B$87,20,IF(V400=Datos!$B$88,25,0)))))))/100)</f>
        <v>0</v>
      </c>
      <c r="X400" s="222"/>
      <c r="Y400" s="213"/>
      <c r="Z400" s="225"/>
      <c r="AA400" s="213"/>
      <c r="AB400" s="216"/>
      <c r="AC400" s="105"/>
    </row>
    <row r="401" spans="2:29" s="66" customFormat="1" ht="30" customHeight="1" x14ac:dyDescent="0.25">
      <c r="B401" s="162"/>
      <c r="C401" s="163"/>
      <c r="D401" s="211" t="str">
        <f>IF(B401="","-",VLOOKUP(B401,Datos!$B$3:$C$25,2,FALSE))</f>
        <v>-</v>
      </c>
      <c r="E401" s="226"/>
      <c r="F401" s="163"/>
      <c r="G401" s="229"/>
      <c r="H401" s="81"/>
      <c r="I401" s="79"/>
      <c r="J401" s="217"/>
      <c r="K401" s="217"/>
      <c r="L401" s="214" t="str">
        <f>IF(AND(J401=Datos!$B$186,K401=Datos!$B$193),Datos!$D$186,IF(AND(J401=Datos!$B$186,K401=Datos!$B$194),Datos!$E$186,IF(AND(J401=Datos!$B$186,K401=Datos!$B$195),Datos!$F$186,IF(AND(J401=Datos!$B$186,K401=Datos!$B$196),Datos!$G$186,IF(AND(J401=Datos!$B$186,K401=Datos!$B$197),Datos!$H$186,IF(AND(J401=Datos!$B$187,K401=Datos!$B$193),Datos!$D$187,IF(AND(J401=Datos!$B$187,K401=Datos!$B$194),Datos!$E$187,IF(AND(J401=Datos!$B$187,K401=Datos!$B$195),Datos!$F$187,IF(AND(J401=Datos!$B$187,K401=Datos!$B$196),Datos!$G$187,IF(AND(J401=Datos!$B$187,K401=Datos!$B$197),Datos!$H$187,IF(AND(J401=Datos!$B$188,K401=Datos!$B$193),Datos!$D$188,IF(AND(J401=Datos!$B$188,K401=Datos!$B$194),Datos!$E$188,IF(AND(J401=Datos!$B$188,K401=Datos!$B$195),Datos!$F$188,IF(AND(J401=Datos!$B$188,K401=Datos!$B$196),Datos!$G$188,IF(AND(J401=Datos!$B$188,K401=Datos!$B$197),Datos!$H$188,IF(AND(J401=Datos!$B$189,K401=Datos!$B$193),Datos!$D$189,IF(AND(J401=Datos!$B$189,K401=Datos!$B$194),Datos!$E$189,IF(AND(J401=Datos!$B$189,K401=Datos!$B$195),Datos!$F$189,IF(AND(J401=Datos!$B$189,K401=Datos!$B$196),Datos!$G$189,IF(AND(J401=Datos!$B$189,K401=Datos!$B$197),Datos!$H$189,IF(AND(J401=Datos!$B$190,K401=Datos!$B$193),Datos!$D$190,IF(AND(J401=Datos!$B$190,K401=Datos!$B$194),Datos!$E$190,IF(AND(J401=Datos!$B$190,K401=Datos!$B$195),Datos!$F$190,IF(AND(J401=Datos!$B$190,K401=Datos!$B$196),Datos!$G$190,IF(AND(J401=Datos!$B$190,K401=Datos!$B$197),Datos!$H$190,"-")))))))))))))))))))))))))</f>
        <v>-</v>
      </c>
      <c r="M401" s="79"/>
      <c r="N401" s="81"/>
      <c r="O401" s="81"/>
      <c r="P401" s="81"/>
      <c r="Q401" s="81"/>
      <c r="R401" s="79"/>
      <c r="S401" s="81"/>
      <c r="T401" s="81"/>
      <c r="U401" s="81"/>
      <c r="V401" s="81"/>
      <c r="W401" s="80">
        <f>((IF(S401=Datos!$B$83,0,IF(S401=Datos!$B$84,5,IF(S401=Datos!$B$85,10,IF(S401=Datos!$B$86,15,IF(S401=Datos!$B$87,20,IF(S401=Datos!$B$88,25,0)))))))/100)+((IF(T401=Datos!$B$83,0,IF(T401=Datos!$B$84,5,IF(T401=Datos!$B$85,10,IF(T401=Datos!$B$86,15,IF(T401=Datos!$B$87,20,IF(T401=Datos!$B$88,25,0)))))))/100)+((IF(U401=Datos!$B$83,0,IF(U401=Datos!$B$84,5,IF(U401=Datos!$B$85,10,IF(U401=Datos!$B$86,15,IF(U401=Datos!$B$87,20,IF(U401=Datos!$B$88,25,0)))))))/100)+((IF(V401=Datos!$B$83,0,IF(V401=Datos!$B$84,5,IF(V401=Datos!$B$85,10,IF(V401=Datos!$B$86,15,IF(V401=Datos!$B$87,20,IF(V401=Datos!$B$88,25,0)))))))/100)</f>
        <v>0</v>
      </c>
      <c r="X401" s="220">
        <f>IF(ISERROR((IF(R401=Datos!$B$80,W401,0)+IF(R402=Datos!$B$80,W402,0)+IF(R403=Datos!$B$80,W403,0)+IF(R404=Datos!$B$80,W404,0)+IF(R405=Datos!$B$80,W405,0)+IF(R406=Datos!$B$80,W406,0))/(IF(R401=Datos!$B$80,1,0)+IF(R402=Datos!$B$80,1,0)+IF(R403=Datos!$B$80,1,0)+IF(R404=Datos!$B$80,1,0)+IF(R405=Datos!$B$80,1,0)+IF(R406=Datos!$B$80,1,0))),0,(IF(R401=Datos!$B$80,W401,0)+IF(R402=Datos!$B$80,W402,0)+IF(R403=Datos!$B$80,W403,0)+IF(R404=Datos!$B$80,W404,0)+IF(R405=Datos!$B$80,W405,0)+IF(R406=Datos!$B$80,W406,0))/(IF(R401=Datos!$B$80,1,0)+IF(R402=Datos!$B$80,1,0)+IF(R403=Datos!$B$80,1,0)+IF(R404=Datos!$B$80,1,0)+IF(R405=Datos!$B$80,1,0)+IF(R406=Datos!$B$80,1,0)))</f>
        <v>0</v>
      </c>
      <c r="Y401" s="211" t="str">
        <f>IF(J401="","-",(IF(X401&gt;0,(IF(J401=Datos!$B$65,Datos!$B$65,IF(AND(J401=Datos!$B$66,X401&gt;0.49),Datos!$B$65,IF(AND(J401=Datos!$B$67,X401&gt;0.74),Datos!$B$65,IF(AND(J401=Datos!$B$67,X401&lt;0.75,X401&gt;0.49),Datos!$B$66,IF(AND(J401=Datos!$B$68,X401&gt;0.74),Datos!$B$66,IF(AND(J401=Datos!$B$68,X401&lt;0.75,X401&gt;0.49),Datos!$B$67,IF(AND(J401=Datos!$B$69,X401&gt;0.74),Datos!$B$67,IF(AND(J401=Datos!$B$69,X401&lt;0.75,X401&gt;0.49),Datos!$B$68,J401))))))))),J401)))</f>
        <v>-</v>
      </c>
      <c r="Z401" s="223">
        <f>IF(ISERROR((IF(R401=Datos!$B$79,W401,0)+IF(R402=Datos!$B$79,W402,0)+IF(R403=Datos!$B$79,W403,0)+IF(R404=Datos!$B$79,W404,0)+IF(R405=Datos!$B$79,W405,0)+IF(R406=Datos!$B$79,W406,0))/(IF(R401=Datos!$B$79,1,0)+IF(R402=Datos!$B$79,1,0)+IF(R403=Datos!$B$79,1,0)+IF(R404=Datos!$B$79,1,0)+IF(R405=Datos!$B$79,1,0)+IF(R406=Datos!$B$79,1,0))),0,(IF(R401=Datos!$B$79,W401,0)+IF(R402=Datos!$B$79,W402,0)+IF(R403=Datos!$B$79,W403,0)+IF(R404=Datos!$B$79,W404,0)+IF(R405=Datos!$B$79,W405,0)+IF(R406=Datos!$B$79,W406,0))/(IF(R401=Datos!$B$79,1,0)+IF(R402=Datos!$B$79,1,0)+IF(R403=Datos!$B$79,1,0)+IF(R404=Datos!$B$79,1,0)+IF(R405=Datos!$B$79,1,0)+IF(R406=Datos!$B$79,1,0)))</f>
        <v>0</v>
      </c>
      <c r="AA401" s="211" t="str">
        <f>IF(K401="","-",(IF(Z401&gt;0,(IF(K401=Datos!$B$72,Datos!$B$72,IF(AND(K401=Datos!$B$73,Z401&gt;0.49),Datos!$B$72,IF(AND(K401=Datos!$B$74,Z401&gt;0.74),Datos!$B$72,IF(AND(K401=Datos!$B$74,Z401&lt;0.75,Z401&gt;0.49),Datos!$B$73,IF(AND(K401=Datos!$B$75,Z401&gt;0.74),Datos!$B$73,IF(AND(K401=Datos!$B$75,Z401&lt;0.75,Z401&gt;0.49),Datos!$B$74,IF(AND(K401=Datos!$B$76,Z401&gt;0.74),Datos!$B$74,IF(AND(K401=Datos!$B$76,Z401&lt;0.75,Z401&gt;0.49),Datos!$B$75,K401))))))))),K401)))</f>
        <v>-</v>
      </c>
      <c r="AB401" s="214" t="str">
        <f>IF(AND(Y401=Datos!$B$186,AA401=Datos!$B$193),Datos!$D$186,IF(AND(Y401=Datos!$B$186,AA401=Datos!$B$194),Datos!$E$186,IF(AND(Y401=Datos!$B$186,AA401=Datos!$B$195),Datos!$F$186,IF(AND(Y401=Datos!$B$186,AA401=Datos!$B$196),Datos!$G$186,IF(AND(Y401=Datos!$B$186,AA401=Datos!$B$197),Datos!$H$186,IF(AND(Y401=Datos!$B$187,AA401=Datos!$B$193),Datos!$D$187,IF(AND(Y401=Datos!$B$187,AA401=Datos!$B$194),Datos!$E$187,IF(AND(Y401=Datos!$B$187,AA401=Datos!$B$195),Datos!$F$187,IF(AND(Y401=Datos!$B$187,AA401=Datos!$B$196),Datos!$G$187,IF(AND(Y401=Datos!$B$187,AA401=Datos!$B$197),Datos!$H$187,IF(AND(Y401=Datos!$B$188,AA401=Datos!$B$193),Datos!$D$188,IF(AND(Y401=Datos!$B$188,AA401=Datos!$B$194),Datos!$E$188,IF(AND(Y401=Datos!$B$188,AA401=Datos!$B$195),Datos!$F$188,IF(AND(Y401=Datos!$B$188,AA401=Datos!$B$196),Datos!$G$188,IF(AND(Y401=Datos!$B$188,AA401=Datos!$B$197),Datos!$H$188,IF(AND(Y401=Datos!$B$189,AA401=Datos!$B$193),Datos!$D$189,IF(AND(Y401=Datos!$B$189,AA401=Datos!$B$194),Datos!$E$189,IF(AND(Y401=Datos!$B$189,AA401=Datos!$B$195),Datos!$F$189,IF(AND(Y401=Datos!$B$189,AA401=Datos!$B$196),Datos!$G$189,IF(AND(Y401=Datos!$B$189,AA401=Datos!$B$197),Datos!$H$189,IF(AND(Y401=Datos!$B$190,AA401=Datos!$B$193),Datos!$D$190,IF(AND(Y401=Datos!$B$190,AA401=Datos!$B$194),Datos!$E$190,IF(AND(Y401=Datos!$B$190,AA401=Datos!$B$195),Datos!$F$190,IF(AND(Y401=Datos!$B$190,AA401=Datos!$B$196),Datos!$G$190,IF(AND(Y401=Datos!$B$190,AA401=Datos!$B$197),Datos!$H$190,"-")))))))))))))))))))))))))</f>
        <v>-</v>
      </c>
      <c r="AC401" s="103"/>
    </row>
    <row r="402" spans="2:29" s="66" customFormat="1" ht="30" customHeight="1" x14ac:dyDescent="0.25">
      <c r="B402" s="164"/>
      <c r="C402" s="165"/>
      <c r="D402" s="212"/>
      <c r="E402" s="227"/>
      <c r="F402" s="165"/>
      <c r="G402" s="230"/>
      <c r="H402" s="99"/>
      <c r="I402" s="100"/>
      <c r="J402" s="218"/>
      <c r="K402" s="218"/>
      <c r="L402" s="215"/>
      <c r="M402" s="100"/>
      <c r="N402" s="99"/>
      <c r="O402" s="99"/>
      <c r="P402" s="99"/>
      <c r="Q402" s="99"/>
      <c r="R402" s="100"/>
      <c r="S402" s="99"/>
      <c r="T402" s="99"/>
      <c r="U402" s="99"/>
      <c r="V402" s="99"/>
      <c r="W402" s="96">
        <f>((IF(S402=Datos!$B$83,0,IF(S402=Datos!$B$84,5,IF(S402=Datos!$B$85,10,IF(S402=Datos!$B$86,15,IF(S402=Datos!$B$87,20,IF(S402=Datos!$B$88,25,0)))))))/100)+((IF(T402=Datos!$B$83,0,IF(T402=Datos!$B$84,5,IF(T402=Datos!$B$85,10,IF(T402=Datos!$B$86,15,IF(T402=Datos!$B$87,20,IF(T402=Datos!$B$88,25,0)))))))/100)+((IF(U402=Datos!$B$83,0,IF(U402=Datos!$B$84,5,IF(U402=Datos!$B$85,10,IF(U402=Datos!$B$86,15,IF(U402=Datos!$B$87,20,IF(U402=Datos!$B$88,25,0)))))))/100)+((IF(V402=Datos!$B$83,0,IF(V402=Datos!$B$84,5,IF(V402=Datos!$B$85,10,IF(V402=Datos!$B$86,15,IF(V402=Datos!$B$87,20,IF(V402=Datos!$B$88,25,0)))))))/100)</f>
        <v>0</v>
      </c>
      <c r="X402" s="221"/>
      <c r="Y402" s="212"/>
      <c r="Z402" s="224"/>
      <c r="AA402" s="212"/>
      <c r="AB402" s="215"/>
      <c r="AC402" s="104"/>
    </row>
    <row r="403" spans="2:29" s="66" customFormat="1" ht="30" customHeight="1" x14ac:dyDescent="0.25">
      <c r="B403" s="164"/>
      <c r="C403" s="165"/>
      <c r="D403" s="212"/>
      <c r="E403" s="227"/>
      <c r="F403" s="165"/>
      <c r="G403" s="230"/>
      <c r="H403" s="99"/>
      <c r="I403" s="100"/>
      <c r="J403" s="218"/>
      <c r="K403" s="218"/>
      <c r="L403" s="215"/>
      <c r="M403" s="100"/>
      <c r="N403" s="99"/>
      <c r="O403" s="99"/>
      <c r="P403" s="99"/>
      <c r="Q403" s="99"/>
      <c r="R403" s="100"/>
      <c r="S403" s="99"/>
      <c r="T403" s="99"/>
      <c r="U403" s="99"/>
      <c r="V403" s="99"/>
      <c r="W403" s="96">
        <f>((IF(S403=Datos!$B$83,0,IF(S403=Datos!$B$84,5,IF(S403=Datos!$B$85,10,IF(S403=Datos!$B$86,15,IF(S403=Datos!$B$87,20,IF(S403=Datos!$B$88,25,0)))))))/100)+((IF(T403=Datos!$B$83,0,IF(T403=Datos!$B$84,5,IF(T403=Datos!$B$85,10,IF(T403=Datos!$B$86,15,IF(T403=Datos!$B$87,20,IF(T403=Datos!$B$88,25,0)))))))/100)+((IF(U403=Datos!$B$83,0,IF(U403=Datos!$B$84,5,IF(U403=Datos!$B$85,10,IF(U403=Datos!$B$86,15,IF(U403=Datos!$B$87,20,IF(U403=Datos!$B$88,25,0)))))))/100)+((IF(V403=Datos!$B$83,0,IF(V403=Datos!$B$84,5,IF(V403=Datos!$B$85,10,IF(V403=Datos!$B$86,15,IF(V403=Datos!$B$87,20,IF(V403=Datos!$B$88,25,0)))))))/100)</f>
        <v>0</v>
      </c>
      <c r="X403" s="221"/>
      <c r="Y403" s="212"/>
      <c r="Z403" s="224"/>
      <c r="AA403" s="212"/>
      <c r="AB403" s="215"/>
      <c r="AC403" s="104"/>
    </row>
    <row r="404" spans="2:29" s="66" customFormat="1" ht="30" customHeight="1" x14ac:dyDescent="0.25">
      <c r="B404" s="164"/>
      <c r="C404" s="165"/>
      <c r="D404" s="212"/>
      <c r="E404" s="227"/>
      <c r="F404" s="165"/>
      <c r="G404" s="230"/>
      <c r="H404" s="99"/>
      <c r="I404" s="100"/>
      <c r="J404" s="218"/>
      <c r="K404" s="218"/>
      <c r="L404" s="215"/>
      <c r="M404" s="100"/>
      <c r="N404" s="99"/>
      <c r="O404" s="99"/>
      <c r="P404" s="99"/>
      <c r="Q404" s="99"/>
      <c r="R404" s="100"/>
      <c r="S404" s="99"/>
      <c r="T404" s="99"/>
      <c r="U404" s="99"/>
      <c r="V404" s="99"/>
      <c r="W404" s="96">
        <f>((IF(S404=Datos!$B$83,0,IF(S404=Datos!$B$84,5,IF(S404=Datos!$B$85,10,IF(S404=Datos!$B$86,15,IF(S404=Datos!$B$87,20,IF(S404=Datos!$B$88,25,0)))))))/100)+((IF(T404=Datos!$B$83,0,IF(T404=Datos!$B$84,5,IF(T404=Datos!$B$85,10,IF(T404=Datos!$B$86,15,IF(T404=Datos!$B$87,20,IF(T404=Datos!$B$88,25,0)))))))/100)+((IF(U404=Datos!$B$83,0,IF(U404=Datos!$B$84,5,IF(U404=Datos!$B$85,10,IF(U404=Datos!$B$86,15,IF(U404=Datos!$B$87,20,IF(U404=Datos!$B$88,25,0)))))))/100)+((IF(V404=Datos!$B$83,0,IF(V404=Datos!$B$84,5,IF(V404=Datos!$B$85,10,IF(V404=Datos!$B$86,15,IF(V404=Datos!$B$87,20,IF(V404=Datos!$B$88,25,0)))))))/100)</f>
        <v>0</v>
      </c>
      <c r="X404" s="221"/>
      <c r="Y404" s="212"/>
      <c r="Z404" s="224"/>
      <c r="AA404" s="212"/>
      <c r="AB404" s="215"/>
      <c r="AC404" s="104"/>
    </row>
    <row r="405" spans="2:29" s="66" customFormat="1" ht="30" customHeight="1" x14ac:dyDescent="0.25">
      <c r="B405" s="164"/>
      <c r="C405" s="165"/>
      <c r="D405" s="212"/>
      <c r="E405" s="227"/>
      <c r="F405" s="165"/>
      <c r="G405" s="230"/>
      <c r="H405" s="99"/>
      <c r="I405" s="100"/>
      <c r="J405" s="218"/>
      <c r="K405" s="218"/>
      <c r="L405" s="215"/>
      <c r="M405" s="100"/>
      <c r="N405" s="99"/>
      <c r="O405" s="99"/>
      <c r="P405" s="99"/>
      <c r="Q405" s="99"/>
      <c r="R405" s="100"/>
      <c r="S405" s="99"/>
      <c r="T405" s="99"/>
      <c r="U405" s="99"/>
      <c r="V405" s="99"/>
      <c r="W405" s="96">
        <f>((IF(S405=Datos!$B$83,0,IF(S405=Datos!$B$84,5,IF(S405=Datos!$B$85,10,IF(S405=Datos!$B$86,15,IF(S405=Datos!$B$87,20,IF(S405=Datos!$B$88,25,0)))))))/100)+((IF(T405=Datos!$B$83,0,IF(T405=Datos!$B$84,5,IF(T405=Datos!$B$85,10,IF(T405=Datos!$B$86,15,IF(T405=Datos!$B$87,20,IF(T405=Datos!$B$88,25,0)))))))/100)+((IF(U405=Datos!$B$83,0,IF(U405=Datos!$B$84,5,IF(U405=Datos!$B$85,10,IF(U405=Datos!$B$86,15,IF(U405=Datos!$B$87,20,IF(U405=Datos!$B$88,25,0)))))))/100)+((IF(V405=Datos!$B$83,0,IF(V405=Datos!$B$84,5,IF(V405=Datos!$B$85,10,IF(V405=Datos!$B$86,15,IF(V405=Datos!$B$87,20,IF(V405=Datos!$B$88,25,0)))))))/100)</f>
        <v>0</v>
      </c>
      <c r="X405" s="221"/>
      <c r="Y405" s="212"/>
      <c r="Z405" s="224"/>
      <c r="AA405" s="212"/>
      <c r="AB405" s="215"/>
      <c r="AC405" s="104"/>
    </row>
    <row r="406" spans="2:29" s="66" customFormat="1" ht="30" customHeight="1" thickBot="1" x14ac:dyDescent="0.3">
      <c r="B406" s="166"/>
      <c r="C406" s="167"/>
      <c r="D406" s="213"/>
      <c r="E406" s="228"/>
      <c r="F406" s="167"/>
      <c r="G406" s="231"/>
      <c r="H406" s="101"/>
      <c r="I406" s="102"/>
      <c r="J406" s="219"/>
      <c r="K406" s="219"/>
      <c r="L406" s="216"/>
      <c r="M406" s="102"/>
      <c r="N406" s="101"/>
      <c r="O406" s="101"/>
      <c r="P406" s="101"/>
      <c r="Q406" s="101"/>
      <c r="R406" s="102"/>
      <c r="S406" s="101"/>
      <c r="T406" s="101"/>
      <c r="U406" s="101"/>
      <c r="V406" s="101"/>
      <c r="W406" s="97">
        <f>((IF(S406=Datos!$B$83,0,IF(S406=Datos!$B$84,5,IF(S406=Datos!$B$85,10,IF(S406=Datos!$B$86,15,IF(S406=Datos!$B$87,20,IF(S406=Datos!$B$88,25,0)))))))/100)+((IF(T406=Datos!$B$83,0,IF(T406=Datos!$B$84,5,IF(T406=Datos!$B$85,10,IF(T406=Datos!$B$86,15,IF(T406=Datos!$B$87,20,IF(T406=Datos!$B$88,25,0)))))))/100)+((IF(U406=Datos!$B$83,0,IF(U406=Datos!$B$84,5,IF(U406=Datos!$B$85,10,IF(U406=Datos!$B$86,15,IF(U406=Datos!$B$87,20,IF(U406=Datos!$B$88,25,0)))))))/100)+((IF(V406=Datos!$B$83,0,IF(V406=Datos!$B$84,5,IF(V406=Datos!$B$85,10,IF(V406=Datos!$B$86,15,IF(V406=Datos!$B$87,20,IF(V406=Datos!$B$88,25,0)))))))/100)</f>
        <v>0</v>
      </c>
      <c r="X406" s="222"/>
      <c r="Y406" s="213"/>
      <c r="Z406" s="225"/>
      <c r="AA406" s="213"/>
      <c r="AB406" s="216"/>
      <c r="AC406" s="105"/>
    </row>
    <row r="407" spans="2:29" s="66" customFormat="1" ht="30" customHeight="1" x14ac:dyDescent="0.25">
      <c r="B407" s="162"/>
      <c r="C407" s="163"/>
      <c r="D407" s="211" t="str">
        <f>IF(B407="","-",VLOOKUP(B407,Datos!$B$3:$C$25,2,FALSE))</f>
        <v>-</v>
      </c>
      <c r="E407" s="226"/>
      <c r="F407" s="163"/>
      <c r="G407" s="229"/>
      <c r="H407" s="81"/>
      <c r="I407" s="79"/>
      <c r="J407" s="217"/>
      <c r="K407" s="217"/>
      <c r="L407" s="214" t="str">
        <f>IF(AND(J407=Datos!$B$186,K407=Datos!$B$193),Datos!$D$186,IF(AND(J407=Datos!$B$186,K407=Datos!$B$194),Datos!$E$186,IF(AND(J407=Datos!$B$186,K407=Datos!$B$195),Datos!$F$186,IF(AND(J407=Datos!$B$186,K407=Datos!$B$196),Datos!$G$186,IF(AND(J407=Datos!$B$186,K407=Datos!$B$197),Datos!$H$186,IF(AND(J407=Datos!$B$187,K407=Datos!$B$193),Datos!$D$187,IF(AND(J407=Datos!$B$187,K407=Datos!$B$194),Datos!$E$187,IF(AND(J407=Datos!$B$187,K407=Datos!$B$195),Datos!$F$187,IF(AND(J407=Datos!$B$187,K407=Datos!$B$196),Datos!$G$187,IF(AND(J407=Datos!$B$187,K407=Datos!$B$197),Datos!$H$187,IF(AND(J407=Datos!$B$188,K407=Datos!$B$193),Datos!$D$188,IF(AND(J407=Datos!$B$188,K407=Datos!$B$194),Datos!$E$188,IF(AND(J407=Datos!$B$188,K407=Datos!$B$195),Datos!$F$188,IF(AND(J407=Datos!$B$188,K407=Datos!$B$196),Datos!$G$188,IF(AND(J407=Datos!$B$188,K407=Datos!$B$197),Datos!$H$188,IF(AND(J407=Datos!$B$189,K407=Datos!$B$193),Datos!$D$189,IF(AND(J407=Datos!$B$189,K407=Datos!$B$194),Datos!$E$189,IF(AND(J407=Datos!$B$189,K407=Datos!$B$195),Datos!$F$189,IF(AND(J407=Datos!$B$189,K407=Datos!$B$196),Datos!$G$189,IF(AND(J407=Datos!$B$189,K407=Datos!$B$197),Datos!$H$189,IF(AND(J407=Datos!$B$190,K407=Datos!$B$193),Datos!$D$190,IF(AND(J407=Datos!$B$190,K407=Datos!$B$194),Datos!$E$190,IF(AND(J407=Datos!$B$190,K407=Datos!$B$195),Datos!$F$190,IF(AND(J407=Datos!$B$190,K407=Datos!$B$196),Datos!$G$190,IF(AND(J407=Datos!$B$190,K407=Datos!$B$197),Datos!$H$190,"-")))))))))))))))))))))))))</f>
        <v>-</v>
      </c>
      <c r="M407" s="79"/>
      <c r="N407" s="81"/>
      <c r="O407" s="81"/>
      <c r="P407" s="81"/>
      <c r="Q407" s="81"/>
      <c r="R407" s="79"/>
      <c r="S407" s="81"/>
      <c r="T407" s="81"/>
      <c r="U407" s="81"/>
      <c r="V407" s="81"/>
      <c r="W407" s="80">
        <f>((IF(S407=Datos!$B$83,0,IF(S407=Datos!$B$84,5,IF(S407=Datos!$B$85,10,IF(S407=Datos!$B$86,15,IF(S407=Datos!$B$87,20,IF(S407=Datos!$B$88,25,0)))))))/100)+((IF(T407=Datos!$B$83,0,IF(T407=Datos!$B$84,5,IF(T407=Datos!$B$85,10,IF(T407=Datos!$B$86,15,IF(T407=Datos!$B$87,20,IF(T407=Datos!$B$88,25,0)))))))/100)+((IF(U407=Datos!$B$83,0,IF(U407=Datos!$B$84,5,IF(U407=Datos!$B$85,10,IF(U407=Datos!$B$86,15,IF(U407=Datos!$B$87,20,IF(U407=Datos!$B$88,25,0)))))))/100)+((IF(V407=Datos!$B$83,0,IF(V407=Datos!$B$84,5,IF(V407=Datos!$B$85,10,IF(V407=Datos!$B$86,15,IF(V407=Datos!$B$87,20,IF(V407=Datos!$B$88,25,0)))))))/100)</f>
        <v>0</v>
      </c>
      <c r="X407" s="220">
        <f>IF(ISERROR((IF(R407=Datos!$B$80,W407,0)+IF(R408=Datos!$B$80,W408,0)+IF(R409=Datos!$B$80,W409,0)+IF(R410=Datos!$B$80,W410,0)+IF(R411=Datos!$B$80,W411,0)+IF(R412=Datos!$B$80,W412,0))/(IF(R407=Datos!$B$80,1,0)+IF(R408=Datos!$B$80,1,0)+IF(R409=Datos!$B$80,1,0)+IF(R410=Datos!$B$80,1,0)+IF(R411=Datos!$B$80,1,0)+IF(R412=Datos!$B$80,1,0))),0,(IF(R407=Datos!$B$80,W407,0)+IF(R408=Datos!$B$80,W408,0)+IF(R409=Datos!$B$80,W409,0)+IF(R410=Datos!$B$80,W410,0)+IF(R411=Datos!$B$80,W411,0)+IF(R412=Datos!$B$80,W412,0))/(IF(R407=Datos!$B$80,1,0)+IF(R408=Datos!$B$80,1,0)+IF(R409=Datos!$B$80,1,0)+IF(R410=Datos!$B$80,1,0)+IF(R411=Datos!$B$80,1,0)+IF(R412=Datos!$B$80,1,0)))</f>
        <v>0</v>
      </c>
      <c r="Y407" s="211" t="str">
        <f>IF(J407="","-",(IF(X407&gt;0,(IF(J407=Datos!$B$65,Datos!$B$65,IF(AND(J407=Datos!$B$66,X407&gt;0.49),Datos!$B$65,IF(AND(J407=Datos!$B$67,X407&gt;0.74),Datos!$B$65,IF(AND(J407=Datos!$B$67,X407&lt;0.75,X407&gt;0.49),Datos!$B$66,IF(AND(J407=Datos!$B$68,X407&gt;0.74),Datos!$B$66,IF(AND(J407=Datos!$B$68,X407&lt;0.75,X407&gt;0.49),Datos!$B$67,IF(AND(J407=Datos!$B$69,X407&gt;0.74),Datos!$B$67,IF(AND(J407=Datos!$B$69,X407&lt;0.75,X407&gt;0.49),Datos!$B$68,J407))))))))),J407)))</f>
        <v>-</v>
      </c>
      <c r="Z407" s="223">
        <f>IF(ISERROR((IF(R407=Datos!$B$79,W407,0)+IF(R408=Datos!$B$79,W408,0)+IF(R409=Datos!$B$79,W409,0)+IF(R410=Datos!$B$79,W410,0)+IF(R411=Datos!$B$79,W411,0)+IF(R412=Datos!$B$79,W412,0))/(IF(R407=Datos!$B$79,1,0)+IF(R408=Datos!$B$79,1,0)+IF(R409=Datos!$B$79,1,0)+IF(R410=Datos!$B$79,1,0)+IF(R411=Datos!$B$79,1,0)+IF(R412=Datos!$B$79,1,0))),0,(IF(R407=Datos!$B$79,W407,0)+IF(R408=Datos!$B$79,W408,0)+IF(R409=Datos!$B$79,W409,0)+IF(R410=Datos!$B$79,W410,0)+IF(R411=Datos!$B$79,W411,0)+IF(R412=Datos!$B$79,W412,0))/(IF(R407=Datos!$B$79,1,0)+IF(R408=Datos!$B$79,1,0)+IF(R409=Datos!$B$79,1,0)+IF(R410=Datos!$B$79,1,0)+IF(R411=Datos!$B$79,1,0)+IF(R412=Datos!$B$79,1,0)))</f>
        <v>0</v>
      </c>
      <c r="AA407" s="211" t="str">
        <f>IF(K407="","-",(IF(Z407&gt;0,(IF(K407=Datos!$B$72,Datos!$B$72,IF(AND(K407=Datos!$B$73,Z407&gt;0.49),Datos!$B$72,IF(AND(K407=Datos!$B$74,Z407&gt;0.74),Datos!$B$72,IF(AND(K407=Datos!$B$74,Z407&lt;0.75,Z407&gt;0.49),Datos!$B$73,IF(AND(K407=Datos!$B$75,Z407&gt;0.74),Datos!$B$73,IF(AND(K407=Datos!$B$75,Z407&lt;0.75,Z407&gt;0.49),Datos!$B$74,IF(AND(K407=Datos!$B$76,Z407&gt;0.74),Datos!$B$74,IF(AND(K407=Datos!$B$76,Z407&lt;0.75,Z407&gt;0.49),Datos!$B$75,K407))))))))),K407)))</f>
        <v>-</v>
      </c>
      <c r="AB407" s="214" t="str">
        <f>IF(AND(Y407=Datos!$B$186,AA407=Datos!$B$193),Datos!$D$186,IF(AND(Y407=Datos!$B$186,AA407=Datos!$B$194),Datos!$E$186,IF(AND(Y407=Datos!$B$186,AA407=Datos!$B$195),Datos!$F$186,IF(AND(Y407=Datos!$B$186,AA407=Datos!$B$196),Datos!$G$186,IF(AND(Y407=Datos!$B$186,AA407=Datos!$B$197),Datos!$H$186,IF(AND(Y407=Datos!$B$187,AA407=Datos!$B$193),Datos!$D$187,IF(AND(Y407=Datos!$B$187,AA407=Datos!$B$194),Datos!$E$187,IF(AND(Y407=Datos!$B$187,AA407=Datos!$B$195),Datos!$F$187,IF(AND(Y407=Datos!$B$187,AA407=Datos!$B$196),Datos!$G$187,IF(AND(Y407=Datos!$B$187,AA407=Datos!$B$197),Datos!$H$187,IF(AND(Y407=Datos!$B$188,AA407=Datos!$B$193),Datos!$D$188,IF(AND(Y407=Datos!$B$188,AA407=Datos!$B$194),Datos!$E$188,IF(AND(Y407=Datos!$B$188,AA407=Datos!$B$195),Datos!$F$188,IF(AND(Y407=Datos!$B$188,AA407=Datos!$B$196),Datos!$G$188,IF(AND(Y407=Datos!$B$188,AA407=Datos!$B$197),Datos!$H$188,IF(AND(Y407=Datos!$B$189,AA407=Datos!$B$193),Datos!$D$189,IF(AND(Y407=Datos!$B$189,AA407=Datos!$B$194),Datos!$E$189,IF(AND(Y407=Datos!$B$189,AA407=Datos!$B$195),Datos!$F$189,IF(AND(Y407=Datos!$B$189,AA407=Datos!$B$196),Datos!$G$189,IF(AND(Y407=Datos!$B$189,AA407=Datos!$B$197),Datos!$H$189,IF(AND(Y407=Datos!$B$190,AA407=Datos!$B$193),Datos!$D$190,IF(AND(Y407=Datos!$B$190,AA407=Datos!$B$194),Datos!$E$190,IF(AND(Y407=Datos!$B$190,AA407=Datos!$B$195),Datos!$F$190,IF(AND(Y407=Datos!$B$190,AA407=Datos!$B$196),Datos!$G$190,IF(AND(Y407=Datos!$B$190,AA407=Datos!$B$197),Datos!$H$190,"-")))))))))))))))))))))))))</f>
        <v>-</v>
      </c>
      <c r="AC407" s="103"/>
    </row>
    <row r="408" spans="2:29" s="66" customFormat="1" ht="30" customHeight="1" x14ac:dyDescent="0.25">
      <c r="B408" s="164"/>
      <c r="C408" s="165"/>
      <c r="D408" s="212"/>
      <c r="E408" s="227"/>
      <c r="F408" s="165"/>
      <c r="G408" s="230"/>
      <c r="H408" s="99"/>
      <c r="I408" s="100"/>
      <c r="J408" s="218"/>
      <c r="K408" s="218"/>
      <c r="L408" s="215"/>
      <c r="M408" s="100"/>
      <c r="N408" s="99"/>
      <c r="O408" s="99"/>
      <c r="P408" s="99"/>
      <c r="Q408" s="99"/>
      <c r="R408" s="100"/>
      <c r="S408" s="99"/>
      <c r="T408" s="99"/>
      <c r="U408" s="99"/>
      <c r="V408" s="99"/>
      <c r="W408" s="96">
        <f>((IF(S408=Datos!$B$83,0,IF(S408=Datos!$B$84,5,IF(S408=Datos!$B$85,10,IF(S408=Datos!$B$86,15,IF(S408=Datos!$B$87,20,IF(S408=Datos!$B$88,25,0)))))))/100)+((IF(T408=Datos!$B$83,0,IF(T408=Datos!$B$84,5,IF(T408=Datos!$B$85,10,IF(T408=Datos!$B$86,15,IF(T408=Datos!$B$87,20,IF(T408=Datos!$B$88,25,0)))))))/100)+((IF(U408=Datos!$B$83,0,IF(U408=Datos!$B$84,5,IF(U408=Datos!$B$85,10,IF(U408=Datos!$B$86,15,IF(U408=Datos!$B$87,20,IF(U408=Datos!$B$88,25,0)))))))/100)+((IF(V408=Datos!$B$83,0,IF(V408=Datos!$B$84,5,IF(V408=Datos!$B$85,10,IF(V408=Datos!$B$86,15,IF(V408=Datos!$B$87,20,IF(V408=Datos!$B$88,25,0)))))))/100)</f>
        <v>0</v>
      </c>
      <c r="X408" s="221"/>
      <c r="Y408" s="212"/>
      <c r="Z408" s="224"/>
      <c r="AA408" s="212"/>
      <c r="AB408" s="215"/>
      <c r="AC408" s="104"/>
    </row>
    <row r="409" spans="2:29" s="66" customFormat="1" ht="30" customHeight="1" x14ac:dyDescent="0.25">
      <c r="B409" s="164"/>
      <c r="C409" s="165"/>
      <c r="D409" s="212"/>
      <c r="E409" s="227"/>
      <c r="F409" s="165"/>
      <c r="G409" s="230"/>
      <c r="H409" s="99"/>
      <c r="I409" s="100"/>
      <c r="J409" s="218"/>
      <c r="K409" s="218"/>
      <c r="L409" s="215"/>
      <c r="M409" s="100"/>
      <c r="N409" s="99"/>
      <c r="O409" s="99"/>
      <c r="P409" s="99"/>
      <c r="Q409" s="99"/>
      <c r="R409" s="100"/>
      <c r="S409" s="99"/>
      <c r="T409" s="99"/>
      <c r="U409" s="99"/>
      <c r="V409" s="99"/>
      <c r="W409" s="96">
        <f>((IF(S409=Datos!$B$83,0,IF(S409=Datos!$B$84,5,IF(S409=Datos!$B$85,10,IF(S409=Datos!$B$86,15,IF(S409=Datos!$B$87,20,IF(S409=Datos!$B$88,25,0)))))))/100)+((IF(T409=Datos!$B$83,0,IF(T409=Datos!$B$84,5,IF(T409=Datos!$B$85,10,IF(T409=Datos!$B$86,15,IF(T409=Datos!$B$87,20,IF(T409=Datos!$B$88,25,0)))))))/100)+((IF(U409=Datos!$B$83,0,IF(U409=Datos!$B$84,5,IF(U409=Datos!$B$85,10,IF(U409=Datos!$B$86,15,IF(U409=Datos!$B$87,20,IF(U409=Datos!$B$88,25,0)))))))/100)+((IF(V409=Datos!$B$83,0,IF(V409=Datos!$B$84,5,IF(V409=Datos!$B$85,10,IF(V409=Datos!$B$86,15,IF(V409=Datos!$B$87,20,IF(V409=Datos!$B$88,25,0)))))))/100)</f>
        <v>0</v>
      </c>
      <c r="X409" s="221"/>
      <c r="Y409" s="212"/>
      <c r="Z409" s="224"/>
      <c r="AA409" s="212"/>
      <c r="AB409" s="215"/>
      <c r="AC409" s="104"/>
    </row>
    <row r="410" spans="2:29" s="66" customFormat="1" ht="30" customHeight="1" x14ac:dyDescent="0.25">
      <c r="B410" s="164"/>
      <c r="C410" s="165"/>
      <c r="D410" s="212"/>
      <c r="E410" s="227"/>
      <c r="F410" s="165"/>
      <c r="G410" s="230"/>
      <c r="H410" s="99"/>
      <c r="I410" s="100"/>
      <c r="J410" s="218"/>
      <c r="K410" s="218"/>
      <c r="L410" s="215"/>
      <c r="M410" s="100"/>
      <c r="N410" s="99"/>
      <c r="O410" s="99"/>
      <c r="P410" s="99"/>
      <c r="Q410" s="99"/>
      <c r="R410" s="100"/>
      <c r="S410" s="99"/>
      <c r="T410" s="99"/>
      <c r="U410" s="99"/>
      <c r="V410" s="99"/>
      <c r="W410" s="96">
        <f>((IF(S410=Datos!$B$83,0,IF(S410=Datos!$B$84,5,IF(S410=Datos!$B$85,10,IF(S410=Datos!$B$86,15,IF(S410=Datos!$B$87,20,IF(S410=Datos!$B$88,25,0)))))))/100)+((IF(T410=Datos!$B$83,0,IF(T410=Datos!$B$84,5,IF(T410=Datos!$B$85,10,IF(T410=Datos!$B$86,15,IF(T410=Datos!$B$87,20,IF(T410=Datos!$B$88,25,0)))))))/100)+((IF(U410=Datos!$B$83,0,IF(U410=Datos!$B$84,5,IF(U410=Datos!$B$85,10,IF(U410=Datos!$B$86,15,IF(U410=Datos!$B$87,20,IF(U410=Datos!$B$88,25,0)))))))/100)+((IF(V410=Datos!$B$83,0,IF(V410=Datos!$B$84,5,IF(V410=Datos!$B$85,10,IF(V410=Datos!$B$86,15,IF(V410=Datos!$B$87,20,IF(V410=Datos!$B$88,25,0)))))))/100)</f>
        <v>0</v>
      </c>
      <c r="X410" s="221"/>
      <c r="Y410" s="212"/>
      <c r="Z410" s="224"/>
      <c r="AA410" s="212"/>
      <c r="AB410" s="215"/>
      <c r="AC410" s="104"/>
    </row>
    <row r="411" spans="2:29" s="66" customFormat="1" ht="30" customHeight="1" x14ac:dyDescent="0.25">
      <c r="B411" s="164"/>
      <c r="C411" s="165"/>
      <c r="D411" s="212"/>
      <c r="E411" s="227"/>
      <c r="F411" s="165"/>
      <c r="G411" s="230"/>
      <c r="H411" s="99"/>
      <c r="I411" s="100"/>
      <c r="J411" s="218"/>
      <c r="K411" s="218"/>
      <c r="L411" s="215"/>
      <c r="M411" s="100"/>
      <c r="N411" s="99"/>
      <c r="O411" s="99"/>
      <c r="P411" s="99"/>
      <c r="Q411" s="99"/>
      <c r="R411" s="100"/>
      <c r="S411" s="99"/>
      <c r="T411" s="99"/>
      <c r="U411" s="99"/>
      <c r="V411" s="99"/>
      <c r="W411" s="96">
        <f>((IF(S411=Datos!$B$83,0,IF(S411=Datos!$B$84,5,IF(S411=Datos!$B$85,10,IF(S411=Datos!$B$86,15,IF(S411=Datos!$B$87,20,IF(S411=Datos!$B$88,25,0)))))))/100)+((IF(T411=Datos!$B$83,0,IF(T411=Datos!$B$84,5,IF(T411=Datos!$B$85,10,IF(T411=Datos!$B$86,15,IF(T411=Datos!$B$87,20,IF(T411=Datos!$B$88,25,0)))))))/100)+((IF(U411=Datos!$B$83,0,IF(U411=Datos!$B$84,5,IF(U411=Datos!$B$85,10,IF(U411=Datos!$B$86,15,IF(U411=Datos!$B$87,20,IF(U411=Datos!$B$88,25,0)))))))/100)+((IF(V411=Datos!$B$83,0,IF(V411=Datos!$B$84,5,IF(V411=Datos!$B$85,10,IF(V411=Datos!$B$86,15,IF(V411=Datos!$B$87,20,IF(V411=Datos!$B$88,25,0)))))))/100)</f>
        <v>0</v>
      </c>
      <c r="X411" s="221"/>
      <c r="Y411" s="212"/>
      <c r="Z411" s="224"/>
      <c r="AA411" s="212"/>
      <c r="AB411" s="215"/>
      <c r="AC411" s="104"/>
    </row>
    <row r="412" spans="2:29" s="66" customFormat="1" ht="30" customHeight="1" thickBot="1" x14ac:dyDescent="0.3">
      <c r="B412" s="166"/>
      <c r="C412" s="167"/>
      <c r="D412" s="213"/>
      <c r="E412" s="228"/>
      <c r="F412" s="167"/>
      <c r="G412" s="231"/>
      <c r="H412" s="101"/>
      <c r="I412" s="102"/>
      <c r="J412" s="219"/>
      <c r="K412" s="219"/>
      <c r="L412" s="216"/>
      <c r="M412" s="102"/>
      <c r="N412" s="101"/>
      <c r="O412" s="101"/>
      <c r="P412" s="101"/>
      <c r="Q412" s="101"/>
      <c r="R412" s="102"/>
      <c r="S412" s="101"/>
      <c r="T412" s="101"/>
      <c r="U412" s="101"/>
      <c r="V412" s="101"/>
      <c r="W412" s="97">
        <f>((IF(S412=Datos!$B$83,0,IF(S412=Datos!$B$84,5,IF(S412=Datos!$B$85,10,IF(S412=Datos!$B$86,15,IF(S412=Datos!$B$87,20,IF(S412=Datos!$B$88,25,0)))))))/100)+((IF(T412=Datos!$B$83,0,IF(T412=Datos!$B$84,5,IF(T412=Datos!$B$85,10,IF(T412=Datos!$B$86,15,IF(T412=Datos!$B$87,20,IF(T412=Datos!$B$88,25,0)))))))/100)+((IF(U412=Datos!$B$83,0,IF(U412=Datos!$B$84,5,IF(U412=Datos!$B$85,10,IF(U412=Datos!$B$86,15,IF(U412=Datos!$B$87,20,IF(U412=Datos!$B$88,25,0)))))))/100)+((IF(V412=Datos!$B$83,0,IF(V412=Datos!$B$84,5,IF(V412=Datos!$B$85,10,IF(V412=Datos!$B$86,15,IF(V412=Datos!$B$87,20,IF(V412=Datos!$B$88,25,0)))))))/100)</f>
        <v>0</v>
      </c>
      <c r="X412" s="222"/>
      <c r="Y412" s="213"/>
      <c r="Z412" s="225"/>
      <c r="AA412" s="213"/>
      <c r="AB412" s="216"/>
      <c r="AC412" s="105"/>
    </row>
    <row r="413" spans="2:29" s="66" customFormat="1" ht="30" customHeight="1" x14ac:dyDescent="0.25">
      <c r="B413" s="162"/>
      <c r="C413" s="163"/>
      <c r="D413" s="211" t="str">
        <f>IF(B413="","-",VLOOKUP(B413,Datos!$B$3:$C$25,2,FALSE))</f>
        <v>-</v>
      </c>
      <c r="E413" s="226"/>
      <c r="F413" s="163"/>
      <c r="G413" s="229"/>
      <c r="H413" s="81"/>
      <c r="I413" s="79"/>
      <c r="J413" s="217"/>
      <c r="K413" s="217"/>
      <c r="L413" s="214" t="str">
        <f>IF(AND(J413=Datos!$B$186,K413=Datos!$B$193),Datos!$D$186,IF(AND(J413=Datos!$B$186,K413=Datos!$B$194),Datos!$E$186,IF(AND(J413=Datos!$B$186,K413=Datos!$B$195),Datos!$F$186,IF(AND(J413=Datos!$B$186,K413=Datos!$B$196),Datos!$G$186,IF(AND(J413=Datos!$B$186,K413=Datos!$B$197),Datos!$H$186,IF(AND(J413=Datos!$B$187,K413=Datos!$B$193),Datos!$D$187,IF(AND(J413=Datos!$B$187,K413=Datos!$B$194),Datos!$E$187,IF(AND(J413=Datos!$B$187,K413=Datos!$B$195),Datos!$F$187,IF(AND(J413=Datos!$B$187,K413=Datos!$B$196),Datos!$G$187,IF(AND(J413=Datos!$B$187,K413=Datos!$B$197),Datos!$H$187,IF(AND(J413=Datos!$B$188,K413=Datos!$B$193),Datos!$D$188,IF(AND(J413=Datos!$B$188,K413=Datos!$B$194),Datos!$E$188,IF(AND(J413=Datos!$B$188,K413=Datos!$B$195),Datos!$F$188,IF(AND(J413=Datos!$B$188,K413=Datos!$B$196),Datos!$G$188,IF(AND(J413=Datos!$B$188,K413=Datos!$B$197),Datos!$H$188,IF(AND(J413=Datos!$B$189,K413=Datos!$B$193),Datos!$D$189,IF(AND(J413=Datos!$B$189,K413=Datos!$B$194),Datos!$E$189,IF(AND(J413=Datos!$B$189,K413=Datos!$B$195),Datos!$F$189,IF(AND(J413=Datos!$B$189,K413=Datos!$B$196),Datos!$G$189,IF(AND(J413=Datos!$B$189,K413=Datos!$B$197),Datos!$H$189,IF(AND(J413=Datos!$B$190,K413=Datos!$B$193),Datos!$D$190,IF(AND(J413=Datos!$B$190,K413=Datos!$B$194),Datos!$E$190,IF(AND(J413=Datos!$B$190,K413=Datos!$B$195),Datos!$F$190,IF(AND(J413=Datos!$B$190,K413=Datos!$B$196),Datos!$G$190,IF(AND(J413=Datos!$B$190,K413=Datos!$B$197),Datos!$H$190,"-")))))))))))))))))))))))))</f>
        <v>-</v>
      </c>
      <c r="M413" s="79"/>
      <c r="N413" s="81"/>
      <c r="O413" s="81"/>
      <c r="P413" s="81"/>
      <c r="Q413" s="81"/>
      <c r="R413" s="79"/>
      <c r="S413" s="81"/>
      <c r="T413" s="81"/>
      <c r="U413" s="81"/>
      <c r="V413" s="81"/>
      <c r="W413" s="80">
        <f>((IF(S413=Datos!$B$83,0,IF(S413=Datos!$B$84,5,IF(S413=Datos!$B$85,10,IF(S413=Datos!$B$86,15,IF(S413=Datos!$B$87,20,IF(S413=Datos!$B$88,25,0)))))))/100)+((IF(T413=Datos!$B$83,0,IF(T413=Datos!$B$84,5,IF(T413=Datos!$B$85,10,IF(T413=Datos!$B$86,15,IF(T413=Datos!$B$87,20,IF(T413=Datos!$B$88,25,0)))))))/100)+((IF(U413=Datos!$B$83,0,IF(U413=Datos!$B$84,5,IF(U413=Datos!$B$85,10,IF(U413=Datos!$B$86,15,IF(U413=Datos!$B$87,20,IF(U413=Datos!$B$88,25,0)))))))/100)+((IF(V413=Datos!$B$83,0,IF(V413=Datos!$B$84,5,IF(V413=Datos!$B$85,10,IF(V413=Datos!$B$86,15,IF(V413=Datos!$B$87,20,IF(V413=Datos!$B$88,25,0)))))))/100)</f>
        <v>0</v>
      </c>
      <c r="X413" s="220">
        <f>IF(ISERROR((IF(R413=Datos!$B$80,W413,0)+IF(R414=Datos!$B$80,W414,0)+IF(R415=Datos!$B$80,W415,0)+IF(R416=Datos!$B$80,W416,0)+IF(R417=Datos!$B$80,W417,0)+IF(R418=Datos!$B$80,W418,0))/(IF(R413=Datos!$B$80,1,0)+IF(R414=Datos!$B$80,1,0)+IF(R415=Datos!$B$80,1,0)+IF(R416=Datos!$B$80,1,0)+IF(R417=Datos!$B$80,1,0)+IF(R418=Datos!$B$80,1,0))),0,(IF(R413=Datos!$B$80,W413,0)+IF(R414=Datos!$B$80,W414,0)+IF(R415=Datos!$B$80,W415,0)+IF(R416=Datos!$B$80,W416,0)+IF(R417=Datos!$B$80,W417,0)+IF(R418=Datos!$B$80,W418,0))/(IF(R413=Datos!$B$80,1,0)+IF(R414=Datos!$B$80,1,0)+IF(R415=Datos!$B$80,1,0)+IF(R416=Datos!$B$80,1,0)+IF(R417=Datos!$B$80,1,0)+IF(R418=Datos!$B$80,1,0)))</f>
        <v>0</v>
      </c>
      <c r="Y413" s="211" t="str">
        <f>IF(J413="","-",(IF(X413&gt;0,(IF(J413=Datos!$B$65,Datos!$B$65,IF(AND(J413=Datos!$B$66,X413&gt;0.49),Datos!$B$65,IF(AND(J413=Datos!$B$67,X413&gt;0.74),Datos!$B$65,IF(AND(J413=Datos!$B$67,X413&lt;0.75,X413&gt;0.49),Datos!$B$66,IF(AND(J413=Datos!$B$68,X413&gt;0.74),Datos!$B$66,IF(AND(J413=Datos!$B$68,X413&lt;0.75,X413&gt;0.49),Datos!$B$67,IF(AND(J413=Datos!$B$69,X413&gt;0.74),Datos!$B$67,IF(AND(J413=Datos!$B$69,X413&lt;0.75,X413&gt;0.49),Datos!$B$68,J413))))))))),J413)))</f>
        <v>-</v>
      </c>
      <c r="Z413" s="223">
        <f>IF(ISERROR((IF(R413=Datos!$B$79,W413,0)+IF(R414=Datos!$B$79,W414,0)+IF(R415=Datos!$B$79,W415,0)+IF(R416=Datos!$B$79,W416,0)+IF(R417=Datos!$B$79,W417,0)+IF(R418=Datos!$B$79,W418,0))/(IF(R413=Datos!$B$79,1,0)+IF(R414=Datos!$B$79,1,0)+IF(R415=Datos!$B$79,1,0)+IF(R416=Datos!$B$79,1,0)+IF(R417=Datos!$B$79,1,0)+IF(R418=Datos!$B$79,1,0))),0,(IF(R413=Datos!$B$79,W413,0)+IF(R414=Datos!$B$79,W414,0)+IF(R415=Datos!$B$79,W415,0)+IF(R416=Datos!$B$79,W416,0)+IF(R417=Datos!$B$79,W417,0)+IF(R418=Datos!$B$79,W418,0))/(IF(R413=Datos!$B$79,1,0)+IF(R414=Datos!$B$79,1,0)+IF(R415=Datos!$B$79,1,0)+IF(R416=Datos!$B$79,1,0)+IF(R417=Datos!$B$79,1,0)+IF(R418=Datos!$B$79,1,0)))</f>
        <v>0</v>
      </c>
      <c r="AA413" s="211" t="str">
        <f>IF(K413="","-",(IF(Z413&gt;0,(IF(K413=Datos!$B$72,Datos!$B$72,IF(AND(K413=Datos!$B$73,Z413&gt;0.49),Datos!$B$72,IF(AND(K413=Datos!$B$74,Z413&gt;0.74),Datos!$B$72,IF(AND(K413=Datos!$B$74,Z413&lt;0.75,Z413&gt;0.49),Datos!$B$73,IF(AND(K413=Datos!$B$75,Z413&gt;0.74),Datos!$B$73,IF(AND(K413=Datos!$B$75,Z413&lt;0.75,Z413&gt;0.49),Datos!$B$74,IF(AND(K413=Datos!$B$76,Z413&gt;0.74),Datos!$B$74,IF(AND(K413=Datos!$B$76,Z413&lt;0.75,Z413&gt;0.49),Datos!$B$75,K413))))))))),K413)))</f>
        <v>-</v>
      </c>
      <c r="AB413" s="214" t="str">
        <f>IF(AND(Y413=Datos!$B$186,AA413=Datos!$B$193),Datos!$D$186,IF(AND(Y413=Datos!$B$186,AA413=Datos!$B$194),Datos!$E$186,IF(AND(Y413=Datos!$B$186,AA413=Datos!$B$195),Datos!$F$186,IF(AND(Y413=Datos!$B$186,AA413=Datos!$B$196),Datos!$G$186,IF(AND(Y413=Datos!$B$186,AA413=Datos!$B$197),Datos!$H$186,IF(AND(Y413=Datos!$B$187,AA413=Datos!$B$193),Datos!$D$187,IF(AND(Y413=Datos!$B$187,AA413=Datos!$B$194),Datos!$E$187,IF(AND(Y413=Datos!$B$187,AA413=Datos!$B$195),Datos!$F$187,IF(AND(Y413=Datos!$B$187,AA413=Datos!$B$196),Datos!$G$187,IF(AND(Y413=Datos!$B$187,AA413=Datos!$B$197),Datos!$H$187,IF(AND(Y413=Datos!$B$188,AA413=Datos!$B$193),Datos!$D$188,IF(AND(Y413=Datos!$B$188,AA413=Datos!$B$194),Datos!$E$188,IF(AND(Y413=Datos!$B$188,AA413=Datos!$B$195),Datos!$F$188,IF(AND(Y413=Datos!$B$188,AA413=Datos!$B$196),Datos!$G$188,IF(AND(Y413=Datos!$B$188,AA413=Datos!$B$197),Datos!$H$188,IF(AND(Y413=Datos!$B$189,AA413=Datos!$B$193),Datos!$D$189,IF(AND(Y413=Datos!$B$189,AA413=Datos!$B$194),Datos!$E$189,IF(AND(Y413=Datos!$B$189,AA413=Datos!$B$195),Datos!$F$189,IF(AND(Y413=Datos!$B$189,AA413=Datos!$B$196),Datos!$G$189,IF(AND(Y413=Datos!$B$189,AA413=Datos!$B$197),Datos!$H$189,IF(AND(Y413=Datos!$B$190,AA413=Datos!$B$193),Datos!$D$190,IF(AND(Y413=Datos!$B$190,AA413=Datos!$B$194),Datos!$E$190,IF(AND(Y413=Datos!$B$190,AA413=Datos!$B$195),Datos!$F$190,IF(AND(Y413=Datos!$B$190,AA413=Datos!$B$196),Datos!$G$190,IF(AND(Y413=Datos!$B$190,AA413=Datos!$B$197),Datos!$H$190,"-")))))))))))))))))))))))))</f>
        <v>-</v>
      </c>
      <c r="AC413" s="103"/>
    </row>
    <row r="414" spans="2:29" s="66" customFormat="1" ht="30" customHeight="1" x14ac:dyDescent="0.25">
      <c r="B414" s="164"/>
      <c r="C414" s="165"/>
      <c r="D414" s="212"/>
      <c r="E414" s="227"/>
      <c r="F414" s="165"/>
      <c r="G414" s="230"/>
      <c r="H414" s="99"/>
      <c r="I414" s="100"/>
      <c r="J414" s="218"/>
      <c r="K414" s="218"/>
      <c r="L414" s="215"/>
      <c r="M414" s="100"/>
      <c r="N414" s="99"/>
      <c r="O414" s="99"/>
      <c r="P414" s="99"/>
      <c r="Q414" s="99"/>
      <c r="R414" s="100"/>
      <c r="S414" s="99"/>
      <c r="T414" s="99"/>
      <c r="U414" s="99"/>
      <c r="V414" s="99"/>
      <c r="W414" s="96">
        <f>((IF(S414=Datos!$B$83,0,IF(S414=Datos!$B$84,5,IF(S414=Datos!$B$85,10,IF(S414=Datos!$B$86,15,IF(S414=Datos!$B$87,20,IF(S414=Datos!$B$88,25,0)))))))/100)+((IF(T414=Datos!$B$83,0,IF(T414=Datos!$B$84,5,IF(T414=Datos!$B$85,10,IF(T414=Datos!$B$86,15,IF(T414=Datos!$B$87,20,IF(T414=Datos!$B$88,25,0)))))))/100)+((IF(U414=Datos!$B$83,0,IF(U414=Datos!$B$84,5,IF(U414=Datos!$B$85,10,IF(U414=Datos!$B$86,15,IF(U414=Datos!$B$87,20,IF(U414=Datos!$B$88,25,0)))))))/100)+((IF(V414=Datos!$B$83,0,IF(V414=Datos!$B$84,5,IF(V414=Datos!$B$85,10,IF(V414=Datos!$B$86,15,IF(V414=Datos!$B$87,20,IF(V414=Datos!$B$88,25,0)))))))/100)</f>
        <v>0</v>
      </c>
      <c r="X414" s="221"/>
      <c r="Y414" s="212"/>
      <c r="Z414" s="224"/>
      <c r="AA414" s="212"/>
      <c r="AB414" s="215"/>
      <c r="AC414" s="104"/>
    </row>
    <row r="415" spans="2:29" s="66" customFormat="1" ht="30" customHeight="1" x14ac:dyDescent="0.25">
      <c r="B415" s="164"/>
      <c r="C415" s="165"/>
      <c r="D415" s="212"/>
      <c r="E415" s="227"/>
      <c r="F415" s="165"/>
      <c r="G415" s="230"/>
      <c r="H415" s="99"/>
      <c r="I415" s="100"/>
      <c r="J415" s="218"/>
      <c r="K415" s="218"/>
      <c r="L415" s="215"/>
      <c r="M415" s="100"/>
      <c r="N415" s="99"/>
      <c r="O415" s="99"/>
      <c r="P415" s="99"/>
      <c r="Q415" s="99"/>
      <c r="R415" s="100"/>
      <c r="S415" s="99"/>
      <c r="T415" s="99"/>
      <c r="U415" s="99"/>
      <c r="V415" s="99"/>
      <c r="W415" s="96">
        <f>((IF(S415=Datos!$B$83,0,IF(S415=Datos!$B$84,5,IF(S415=Datos!$B$85,10,IF(S415=Datos!$B$86,15,IF(S415=Datos!$B$87,20,IF(S415=Datos!$B$88,25,0)))))))/100)+((IF(T415=Datos!$B$83,0,IF(T415=Datos!$B$84,5,IF(T415=Datos!$B$85,10,IF(T415=Datos!$B$86,15,IF(T415=Datos!$B$87,20,IF(T415=Datos!$B$88,25,0)))))))/100)+((IF(U415=Datos!$B$83,0,IF(U415=Datos!$B$84,5,IF(U415=Datos!$B$85,10,IF(U415=Datos!$B$86,15,IF(U415=Datos!$B$87,20,IF(U415=Datos!$B$88,25,0)))))))/100)+((IF(V415=Datos!$B$83,0,IF(V415=Datos!$B$84,5,IF(V415=Datos!$B$85,10,IF(V415=Datos!$B$86,15,IF(V415=Datos!$B$87,20,IF(V415=Datos!$B$88,25,0)))))))/100)</f>
        <v>0</v>
      </c>
      <c r="X415" s="221"/>
      <c r="Y415" s="212"/>
      <c r="Z415" s="224"/>
      <c r="AA415" s="212"/>
      <c r="AB415" s="215"/>
      <c r="AC415" s="104"/>
    </row>
    <row r="416" spans="2:29" s="66" customFormat="1" ht="30" customHeight="1" x14ac:dyDescent="0.25">
      <c r="B416" s="164"/>
      <c r="C416" s="165"/>
      <c r="D416" s="212"/>
      <c r="E416" s="227"/>
      <c r="F416" s="165"/>
      <c r="G416" s="230"/>
      <c r="H416" s="99"/>
      <c r="I416" s="100"/>
      <c r="J416" s="218"/>
      <c r="K416" s="218"/>
      <c r="L416" s="215"/>
      <c r="M416" s="100"/>
      <c r="N416" s="99"/>
      <c r="O416" s="99"/>
      <c r="P416" s="99"/>
      <c r="Q416" s="99"/>
      <c r="R416" s="100"/>
      <c r="S416" s="99"/>
      <c r="T416" s="99"/>
      <c r="U416" s="99"/>
      <c r="V416" s="99"/>
      <c r="W416" s="96">
        <f>((IF(S416=Datos!$B$83,0,IF(S416=Datos!$B$84,5,IF(S416=Datos!$B$85,10,IF(S416=Datos!$B$86,15,IF(S416=Datos!$B$87,20,IF(S416=Datos!$B$88,25,0)))))))/100)+((IF(T416=Datos!$B$83,0,IF(T416=Datos!$B$84,5,IF(T416=Datos!$B$85,10,IF(T416=Datos!$B$86,15,IF(T416=Datos!$B$87,20,IF(T416=Datos!$B$88,25,0)))))))/100)+((IF(U416=Datos!$B$83,0,IF(U416=Datos!$B$84,5,IF(U416=Datos!$B$85,10,IF(U416=Datos!$B$86,15,IF(U416=Datos!$B$87,20,IF(U416=Datos!$B$88,25,0)))))))/100)+((IF(V416=Datos!$B$83,0,IF(V416=Datos!$B$84,5,IF(V416=Datos!$B$85,10,IF(V416=Datos!$B$86,15,IF(V416=Datos!$B$87,20,IF(V416=Datos!$B$88,25,0)))))))/100)</f>
        <v>0</v>
      </c>
      <c r="X416" s="221"/>
      <c r="Y416" s="212"/>
      <c r="Z416" s="224"/>
      <c r="AA416" s="212"/>
      <c r="AB416" s="215"/>
      <c r="AC416" s="104"/>
    </row>
    <row r="417" spans="2:29" s="66" customFormat="1" ht="30" customHeight="1" x14ac:dyDescent="0.25">
      <c r="B417" s="164"/>
      <c r="C417" s="165"/>
      <c r="D417" s="212"/>
      <c r="E417" s="227"/>
      <c r="F417" s="165"/>
      <c r="G417" s="230"/>
      <c r="H417" s="99"/>
      <c r="I417" s="100"/>
      <c r="J417" s="218"/>
      <c r="K417" s="218"/>
      <c r="L417" s="215"/>
      <c r="M417" s="100"/>
      <c r="N417" s="99"/>
      <c r="O417" s="99"/>
      <c r="P417" s="99"/>
      <c r="Q417" s="99"/>
      <c r="R417" s="100"/>
      <c r="S417" s="99"/>
      <c r="T417" s="99"/>
      <c r="U417" s="99"/>
      <c r="V417" s="99"/>
      <c r="W417" s="96">
        <f>((IF(S417=Datos!$B$83,0,IF(S417=Datos!$B$84,5,IF(S417=Datos!$B$85,10,IF(S417=Datos!$B$86,15,IF(S417=Datos!$B$87,20,IF(S417=Datos!$B$88,25,0)))))))/100)+((IF(T417=Datos!$B$83,0,IF(T417=Datos!$B$84,5,IF(T417=Datos!$B$85,10,IF(T417=Datos!$B$86,15,IF(T417=Datos!$B$87,20,IF(T417=Datos!$B$88,25,0)))))))/100)+((IF(U417=Datos!$B$83,0,IF(U417=Datos!$B$84,5,IF(U417=Datos!$B$85,10,IF(U417=Datos!$B$86,15,IF(U417=Datos!$B$87,20,IF(U417=Datos!$B$88,25,0)))))))/100)+((IF(V417=Datos!$B$83,0,IF(V417=Datos!$B$84,5,IF(V417=Datos!$B$85,10,IF(V417=Datos!$B$86,15,IF(V417=Datos!$B$87,20,IF(V417=Datos!$B$88,25,0)))))))/100)</f>
        <v>0</v>
      </c>
      <c r="X417" s="221"/>
      <c r="Y417" s="212"/>
      <c r="Z417" s="224"/>
      <c r="AA417" s="212"/>
      <c r="AB417" s="215"/>
      <c r="AC417" s="104"/>
    </row>
    <row r="418" spans="2:29" s="66" customFormat="1" ht="30" customHeight="1" thickBot="1" x14ac:dyDescent="0.3">
      <c r="B418" s="166"/>
      <c r="C418" s="167"/>
      <c r="D418" s="213"/>
      <c r="E418" s="228"/>
      <c r="F418" s="167"/>
      <c r="G418" s="231"/>
      <c r="H418" s="101"/>
      <c r="I418" s="102"/>
      <c r="J418" s="219"/>
      <c r="K418" s="219"/>
      <c r="L418" s="216"/>
      <c r="M418" s="102"/>
      <c r="N418" s="101"/>
      <c r="O418" s="101"/>
      <c r="P418" s="101"/>
      <c r="Q418" s="101"/>
      <c r="R418" s="102"/>
      <c r="S418" s="101"/>
      <c r="T418" s="101"/>
      <c r="U418" s="101"/>
      <c r="V418" s="101"/>
      <c r="W418" s="97">
        <f>((IF(S418=Datos!$B$83,0,IF(S418=Datos!$B$84,5,IF(S418=Datos!$B$85,10,IF(S418=Datos!$B$86,15,IF(S418=Datos!$B$87,20,IF(S418=Datos!$B$88,25,0)))))))/100)+((IF(T418=Datos!$B$83,0,IF(T418=Datos!$B$84,5,IF(T418=Datos!$B$85,10,IF(T418=Datos!$B$86,15,IF(T418=Datos!$B$87,20,IF(T418=Datos!$B$88,25,0)))))))/100)+((IF(U418=Datos!$B$83,0,IF(U418=Datos!$B$84,5,IF(U418=Datos!$B$85,10,IF(U418=Datos!$B$86,15,IF(U418=Datos!$B$87,20,IF(U418=Datos!$B$88,25,0)))))))/100)+((IF(V418=Datos!$B$83,0,IF(V418=Datos!$B$84,5,IF(V418=Datos!$B$85,10,IF(V418=Datos!$B$86,15,IF(V418=Datos!$B$87,20,IF(V418=Datos!$B$88,25,0)))))))/100)</f>
        <v>0</v>
      </c>
      <c r="X418" s="222"/>
      <c r="Y418" s="213"/>
      <c r="Z418" s="225"/>
      <c r="AA418" s="213"/>
      <c r="AB418" s="216"/>
      <c r="AC418" s="105"/>
    </row>
    <row r="419" spans="2:29" s="66" customFormat="1" ht="30" customHeight="1" x14ac:dyDescent="0.25">
      <c r="B419" s="162"/>
      <c r="C419" s="163"/>
      <c r="D419" s="211" t="str">
        <f>IF(B419="","-",VLOOKUP(B419,Datos!$B$3:$C$25,2,FALSE))</f>
        <v>-</v>
      </c>
      <c r="E419" s="226"/>
      <c r="F419" s="163"/>
      <c r="G419" s="229"/>
      <c r="H419" s="81"/>
      <c r="I419" s="79"/>
      <c r="J419" s="217"/>
      <c r="K419" s="217"/>
      <c r="L419" s="214" t="str">
        <f>IF(AND(J419=Datos!$B$186,K419=Datos!$B$193),Datos!$D$186,IF(AND(J419=Datos!$B$186,K419=Datos!$B$194),Datos!$E$186,IF(AND(J419=Datos!$B$186,K419=Datos!$B$195),Datos!$F$186,IF(AND(J419=Datos!$B$186,K419=Datos!$B$196),Datos!$G$186,IF(AND(J419=Datos!$B$186,K419=Datos!$B$197),Datos!$H$186,IF(AND(J419=Datos!$B$187,K419=Datos!$B$193),Datos!$D$187,IF(AND(J419=Datos!$B$187,K419=Datos!$B$194),Datos!$E$187,IF(AND(J419=Datos!$B$187,K419=Datos!$B$195),Datos!$F$187,IF(AND(J419=Datos!$B$187,K419=Datos!$B$196),Datos!$G$187,IF(AND(J419=Datos!$B$187,K419=Datos!$B$197),Datos!$H$187,IF(AND(J419=Datos!$B$188,K419=Datos!$B$193),Datos!$D$188,IF(AND(J419=Datos!$B$188,K419=Datos!$B$194),Datos!$E$188,IF(AND(J419=Datos!$B$188,K419=Datos!$B$195),Datos!$F$188,IF(AND(J419=Datos!$B$188,K419=Datos!$B$196),Datos!$G$188,IF(AND(J419=Datos!$B$188,K419=Datos!$B$197),Datos!$H$188,IF(AND(J419=Datos!$B$189,K419=Datos!$B$193),Datos!$D$189,IF(AND(J419=Datos!$B$189,K419=Datos!$B$194),Datos!$E$189,IF(AND(J419=Datos!$B$189,K419=Datos!$B$195),Datos!$F$189,IF(AND(J419=Datos!$B$189,K419=Datos!$B$196),Datos!$G$189,IF(AND(J419=Datos!$B$189,K419=Datos!$B$197),Datos!$H$189,IF(AND(J419=Datos!$B$190,K419=Datos!$B$193),Datos!$D$190,IF(AND(J419=Datos!$B$190,K419=Datos!$B$194),Datos!$E$190,IF(AND(J419=Datos!$B$190,K419=Datos!$B$195),Datos!$F$190,IF(AND(J419=Datos!$B$190,K419=Datos!$B$196),Datos!$G$190,IF(AND(J419=Datos!$B$190,K419=Datos!$B$197),Datos!$H$190,"-")))))))))))))))))))))))))</f>
        <v>-</v>
      </c>
      <c r="M419" s="79"/>
      <c r="N419" s="81"/>
      <c r="O419" s="81"/>
      <c r="P419" s="81"/>
      <c r="Q419" s="81"/>
      <c r="R419" s="79"/>
      <c r="S419" s="81"/>
      <c r="T419" s="81"/>
      <c r="U419" s="81"/>
      <c r="V419" s="81"/>
      <c r="W419" s="80">
        <f>((IF(S419=Datos!$B$83,0,IF(S419=Datos!$B$84,5,IF(S419=Datos!$B$85,10,IF(S419=Datos!$B$86,15,IF(S419=Datos!$B$87,20,IF(S419=Datos!$B$88,25,0)))))))/100)+((IF(T419=Datos!$B$83,0,IF(T419=Datos!$B$84,5,IF(T419=Datos!$B$85,10,IF(T419=Datos!$B$86,15,IF(T419=Datos!$B$87,20,IF(T419=Datos!$B$88,25,0)))))))/100)+((IF(U419=Datos!$B$83,0,IF(U419=Datos!$B$84,5,IF(U419=Datos!$B$85,10,IF(U419=Datos!$B$86,15,IF(U419=Datos!$B$87,20,IF(U419=Datos!$B$88,25,0)))))))/100)+((IF(V419=Datos!$B$83,0,IF(V419=Datos!$B$84,5,IF(V419=Datos!$B$85,10,IF(V419=Datos!$B$86,15,IF(V419=Datos!$B$87,20,IF(V419=Datos!$B$88,25,0)))))))/100)</f>
        <v>0</v>
      </c>
      <c r="X419" s="220">
        <f>IF(ISERROR((IF(R419=Datos!$B$80,W419,0)+IF(R420=Datos!$B$80,W420,0)+IF(R421=Datos!$B$80,W421,0)+IF(R422=Datos!$B$80,W422,0)+IF(R423=Datos!$B$80,W423,0)+IF(R424=Datos!$B$80,W424,0))/(IF(R419=Datos!$B$80,1,0)+IF(R420=Datos!$B$80,1,0)+IF(R421=Datos!$B$80,1,0)+IF(R422=Datos!$B$80,1,0)+IF(R423=Datos!$B$80,1,0)+IF(R424=Datos!$B$80,1,0))),0,(IF(R419=Datos!$B$80,W419,0)+IF(R420=Datos!$B$80,W420,0)+IF(R421=Datos!$B$80,W421,0)+IF(R422=Datos!$B$80,W422,0)+IF(R423=Datos!$B$80,W423,0)+IF(R424=Datos!$B$80,W424,0))/(IF(R419=Datos!$B$80,1,0)+IF(R420=Datos!$B$80,1,0)+IF(R421=Datos!$B$80,1,0)+IF(R422=Datos!$B$80,1,0)+IF(R423=Datos!$B$80,1,0)+IF(R424=Datos!$B$80,1,0)))</f>
        <v>0</v>
      </c>
      <c r="Y419" s="211" t="str">
        <f>IF(J419="","-",(IF(X419&gt;0,(IF(J419=Datos!$B$65,Datos!$B$65,IF(AND(J419=Datos!$B$66,X419&gt;0.49),Datos!$B$65,IF(AND(J419=Datos!$B$67,X419&gt;0.74),Datos!$B$65,IF(AND(J419=Datos!$B$67,X419&lt;0.75,X419&gt;0.49),Datos!$B$66,IF(AND(J419=Datos!$B$68,X419&gt;0.74),Datos!$B$66,IF(AND(J419=Datos!$B$68,X419&lt;0.75,X419&gt;0.49),Datos!$B$67,IF(AND(J419=Datos!$B$69,X419&gt;0.74),Datos!$B$67,IF(AND(J419=Datos!$B$69,X419&lt;0.75,X419&gt;0.49),Datos!$B$68,J419))))))))),J419)))</f>
        <v>-</v>
      </c>
      <c r="Z419" s="223">
        <f>IF(ISERROR((IF(R419=Datos!$B$79,W419,0)+IF(R420=Datos!$B$79,W420,0)+IF(R421=Datos!$B$79,W421,0)+IF(R422=Datos!$B$79,W422,0)+IF(R423=Datos!$B$79,W423,0)+IF(R424=Datos!$B$79,W424,0))/(IF(R419=Datos!$B$79,1,0)+IF(R420=Datos!$B$79,1,0)+IF(R421=Datos!$B$79,1,0)+IF(R422=Datos!$B$79,1,0)+IF(R423=Datos!$B$79,1,0)+IF(R424=Datos!$B$79,1,0))),0,(IF(R419=Datos!$B$79,W419,0)+IF(R420=Datos!$B$79,W420,0)+IF(R421=Datos!$B$79,W421,0)+IF(R422=Datos!$B$79,W422,0)+IF(R423=Datos!$B$79,W423,0)+IF(R424=Datos!$B$79,W424,0))/(IF(R419=Datos!$B$79,1,0)+IF(R420=Datos!$B$79,1,0)+IF(R421=Datos!$B$79,1,0)+IF(R422=Datos!$B$79,1,0)+IF(R423=Datos!$B$79,1,0)+IF(R424=Datos!$B$79,1,0)))</f>
        <v>0</v>
      </c>
      <c r="AA419" s="211" t="str">
        <f>IF(K419="","-",(IF(Z419&gt;0,(IF(K419=Datos!$B$72,Datos!$B$72,IF(AND(K419=Datos!$B$73,Z419&gt;0.49),Datos!$B$72,IF(AND(K419=Datos!$B$74,Z419&gt;0.74),Datos!$B$72,IF(AND(K419=Datos!$B$74,Z419&lt;0.75,Z419&gt;0.49),Datos!$B$73,IF(AND(K419=Datos!$B$75,Z419&gt;0.74),Datos!$B$73,IF(AND(K419=Datos!$B$75,Z419&lt;0.75,Z419&gt;0.49),Datos!$B$74,IF(AND(K419=Datos!$B$76,Z419&gt;0.74),Datos!$B$74,IF(AND(K419=Datos!$B$76,Z419&lt;0.75,Z419&gt;0.49),Datos!$B$75,K419))))))))),K419)))</f>
        <v>-</v>
      </c>
      <c r="AB419" s="214" t="str">
        <f>IF(AND(Y419=Datos!$B$186,AA419=Datos!$B$193),Datos!$D$186,IF(AND(Y419=Datos!$B$186,AA419=Datos!$B$194),Datos!$E$186,IF(AND(Y419=Datos!$B$186,AA419=Datos!$B$195),Datos!$F$186,IF(AND(Y419=Datos!$B$186,AA419=Datos!$B$196),Datos!$G$186,IF(AND(Y419=Datos!$B$186,AA419=Datos!$B$197),Datos!$H$186,IF(AND(Y419=Datos!$B$187,AA419=Datos!$B$193),Datos!$D$187,IF(AND(Y419=Datos!$B$187,AA419=Datos!$B$194),Datos!$E$187,IF(AND(Y419=Datos!$B$187,AA419=Datos!$B$195),Datos!$F$187,IF(AND(Y419=Datos!$B$187,AA419=Datos!$B$196),Datos!$G$187,IF(AND(Y419=Datos!$B$187,AA419=Datos!$B$197),Datos!$H$187,IF(AND(Y419=Datos!$B$188,AA419=Datos!$B$193),Datos!$D$188,IF(AND(Y419=Datos!$B$188,AA419=Datos!$B$194),Datos!$E$188,IF(AND(Y419=Datos!$B$188,AA419=Datos!$B$195),Datos!$F$188,IF(AND(Y419=Datos!$B$188,AA419=Datos!$B$196),Datos!$G$188,IF(AND(Y419=Datos!$B$188,AA419=Datos!$B$197),Datos!$H$188,IF(AND(Y419=Datos!$B$189,AA419=Datos!$B$193),Datos!$D$189,IF(AND(Y419=Datos!$B$189,AA419=Datos!$B$194),Datos!$E$189,IF(AND(Y419=Datos!$B$189,AA419=Datos!$B$195),Datos!$F$189,IF(AND(Y419=Datos!$B$189,AA419=Datos!$B$196),Datos!$G$189,IF(AND(Y419=Datos!$B$189,AA419=Datos!$B$197),Datos!$H$189,IF(AND(Y419=Datos!$B$190,AA419=Datos!$B$193),Datos!$D$190,IF(AND(Y419=Datos!$B$190,AA419=Datos!$B$194),Datos!$E$190,IF(AND(Y419=Datos!$B$190,AA419=Datos!$B$195),Datos!$F$190,IF(AND(Y419=Datos!$B$190,AA419=Datos!$B$196),Datos!$G$190,IF(AND(Y419=Datos!$B$190,AA419=Datos!$B$197),Datos!$H$190,"-")))))))))))))))))))))))))</f>
        <v>-</v>
      </c>
      <c r="AC419" s="103"/>
    </row>
    <row r="420" spans="2:29" s="66" customFormat="1" ht="30" customHeight="1" x14ac:dyDescent="0.25">
      <c r="B420" s="164"/>
      <c r="C420" s="165"/>
      <c r="D420" s="212"/>
      <c r="E420" s="227"/>
      <c r="F420" s="165"/>
      <c r="G420" s="230"/>
      <c r="H420" s="99"/>
      <c r="I420" s="100"/>
      <c r="J420" s="218"/>
      <c r="K420" s="218"/>
      <c r="L420" s="215"/>
      <c r="M420" s="100"/>
      <c r="N420" s="99"/>
      <c r="O420" s="99"/>
      <c r="P420" s="99"/>
      <c r="Q420" s="99"/>
      <c r="R420" s="100"/>
      <c r="S420" s="99"/>
      <c r="T420" s="99"/>
      <c r="U420" s="99"/>
      <c r="V420" s="99"/>
      <c r="W420" s="96">
        <f>((IF(S420=Datos!$B$83,0,IF(S420=Datos!$B$84,5,IF(S420=Datos!$B$85,10,IF(S420=Datos!$B$86,15,IF(S420=Datos!$B$87,20,IF(S420=Datos!$B$88,25,0)))))))/100)+((IF(T420=Datos!$B$83,0,IF(T420=Datos!$B$84,5,IF(T420=Datos!$B$85,10,IF(T420=Datos!$B$86,15,IF(T420=Datos!$B$87,20,IF(T420=Datos!$B$88,25,0)))))))/100)+((IF(U420=Datos!$B$83,0,IF(U420=Datos!$B$84,5,IF(U420=Datos!$B$85,10,IF(U420=Datos!$B$86,15,IF(U420=Datos!$B$87,20,IF(U420=Datos!$B$88,25,0)))))))/100)+((IF(V420=Datos!$B$83,0,IF(V420=Datos!$B$84,5,IF(V420=Datos!$B$85,10,IF(V420=Datos!$B$86,15,IF(V420=Datos!$B$87,20,IF(V420=Datos!$B$88,25,0)))))))/100)</f>
        <v>0</v>
      </c>
      <c r="X420" s="221"/>
      <c r="Y420" s="212"/>
      <c r="Z420" s="224"/>
      <c r="AA420" s="212"/>
      <c r="AB420" s="215"/>
      <c r="AC420" s="104"/>
    </row>
    <row r="421" spans="2:29" s="66" customFormat="1" ht="30" customHeight="1" x14ac:dyDescent="0.25">
      <c r="B421" s="164"/>
      <c r="C421" s="165"/>
      <c r="D421" s="212"/>
      <c r="E421" s="227"/>
      <c r="F421" s="165"/>
      <c r="G421" s="230"/>
      <c r="H421" s="99"/>
      <c r="I421" s="100"/>
      <c r="J421" s="218"/>
      <c r="K421" s="218"/>
      <c r="L421" s="215"/>
      <c r="M421" s="100"/>
      <c r="N421" s="99"/>
      <c r="O421" s="99"/>
      <c r="P421" s="99"/>
      <c r="Q421" s="99"/>
      <c r="R421" s="100"/>
      <c r="S421" s="99"/>
      <c r="T421" s="99"/>
      <c r="U421" s="99"/>
      <c r="V421" s="99"/>
      <c r="W421" s="96">
        <f>((IF(S421=Datos!$B$83,0,IF(S421=Datos!$B$84,5,IF(S421=Datos!$B$85,10,IF(S421=Datos!$B$86,15,IF(S421=Datos!$B$87,20,IF(S421=Datos!$B$88,25,0)))))))/100)+((IF(T421=Datos!$B$83,0,IF(T421=Datos!$B$84,5,IF(T421=Datos!$B$85,10,IF(T421=Datos!$B$86,15,IF(T421=Datos!$B$87,20,IF(T421=Datos!$B$88,25,0)))))))/100)+((IF(U421=Datos!$B$83,0,IF(U421=Datos!$B$84,5,IF(U421=Datos!$B$85,10,IF(U421=Datos!$B$86,15,IF(U421=Datos!$B$87,20,IF(U421=Datos!$B$88,25,0)))))))/100)+((IF(V421=Datos!$B$83,0,IF(V421=Datos!$B$84,5,IF(V421=Datos!$B$85,10,IF(V421=Datos!$B$86,15,IF(V421=Datos!$B$87,20,IF(V421=Datos!$B$88,25,0)))))))/100)</f>
        <v>0</v>
      </c>
      <c r="X421" s="221"/>
      <c r="Y421" s="212"/>
      <c r="Z421" s="224"/>
      <c r="AA421" s="212"/>
      <c r="AB421" s="215"/>
      <c r="AC421" s="104"/>
    </row>
    <row r="422" spans="2:29" s="66" customFormat="1" ht="30" customHeight="1" x14ac:dyDescent="0.25">
      <c r="B422" s="164"/>
      <c r="C422" s="165"/>
      <c r="D422" s="212"/>
      <c r="E422" s="227"/>
      <c r="F422" s="165"/>
      <c r="G422" s="230"/>
      <c r="H422" s="99"/>
      <c r="I422" s="100"/>
      <c r="J422" s="218"/>
      <c r="K422" s="218"/>
      <c r="L422" s="215"/>
      <c r="M422" s="100"/>
      <c r="N422" s="99"/>
      <c r="O422" s="99"/>
      <c r="P422" s="99"/>
      <c r="Q422" s="99"/>
      <c r="R422" s="100"/>
      <c r="S422" s="99"/>
      <c r="T422" s="99"/>
      <c r="U422" s="99"/>
      <c r="V422" s="99"/>
      <c r="W422" s="96">
        <f>((IF(S422=Datos!$B$83,0,IF(S422=Datos!$B$84,5,IF(S422=Datos!$B$85,10,IF(S422=Datos!$B$86,15,IF(S422=Datos!$B$87,20,IF(S422=Datos!$B$88,25,0)))))))/100)+((IF(T422=Datos!$B$83,0,IF(T422=Datos!$B$84,5,IF(T422=Datos!$B$85,10,IF(T422=Datos!$B$86,15,IF(T422=Datos!$B$87,20,IF(T422=Datos!$B$88,25,0)))))))/100)+((IF(U422=Datos!$B$83,0,IF(U422=Datos!$B$84,5,IF(U422=Datos!$B$85,10,IF(U422=Datos!$B$86,15,IF(U422=Datos!$B$87,20,IF(U422=Datos!$B$88,25,0)))))))/100)+((IF(V422=Datos!$B$83,0,IF(V422=Datos!$B$84,5,IF(V422=Datos!$B$85,10,IF(V422=Datos!$B$86,15,IF(V422=Datos!$B$87,20,IF(V422=Datos!$B$88,25,0)))))))/100)</f>
        <v>0</v>
      </c>
      <c r="X422" s="221"/>
      <c r="Y422" s="212"/>
      <c r="Z422" s="224"/>
      <c r="AA422" s="212"/>
      <c r="AB422" s="215"/>
      <c r="AC422" s="104"/>
    </row>
    <row r="423" spans="2:29" s="66" customFormat="1" ht="30" customHeight="1" x14ac:dyDescent="0.25">
      <c r="B423" s="164"/>
      <c r="C423" s="165"/>
      <c r="D423" s="212"/>
      <c r="E423" s="227"/>
      <c r="F423" s="165"/>
      <c r="G423" s="230"/>
      <c r="H423" s="99"/>
      <c r="I423" s="100"/>
      <c r="J423" s="218"/>
      <c r="K423" s="218"/>
      <c r="L423" s="215"/>
      <c r="M423" s="100"/>
      <c r="N423" s="99"/>
      <c r="O423" s="99"/>
      <c r="P423" s="99"/>
      <c r="Q423" s="99"/>
      <c r="R423" s="100"/>
      <c r="S423" s="99"/>
      <c r="T423" s="99"/>
      <c r="U423" s="99"/>
      <c r="V423" s="99"/>
      <c r="W423" s="96">
        <f>((IF(S423=Datos!$B$83,0,IF(S423=Datos!$B$84,5,IF(S423=Datos!$B$85,10,IF(S423=Datos!$B$86,15,IF(S423=Datos!$B$87,20,IF(S423=Datos!$B$88,25,0)))))))/100)+((IF(T423=Datos!$B$83,0,IF(T423=Datos!$B$84,5,IF(T423=Datos!$B$85,10,IF(T423=Datos!$B$86,15,IF(T423=Datos!$B$87,20,IF(T423=Datos!$B$88,25,0)))))))/100)+((IF(U423=Datos!$B$83,0,IF(U423=Datos!$B$84,5,IF(U423=Datos!$B$85,10,IF(U423=Datos!$B$86,15,IF(U423=Datos!$B$87,20,IF(U423=Datos!$B$88,25,0)))))))/100)+((IF(V423=Datos!$B$83,0,IF(V423=Datos!$B$84,5,IF(V423=Datos!$B$85,10,IF(V423=Datos!$B$86,15,IF(V423=Datos!$B$87,20,IF(V423=Datos!$B$88,25,0)))))))/100)</f>
        <v>0</v>
      </c>
      <c r="X423" s="221"/>
      <c r="Y423" s="212"/>
      <c r="Z423" s="224"/>
      <c r="AA423" s="212"/>
      <c r="AB423" s="215"/>
      <c r="AC423" s="104"/>
    </row>
    <row r="424" spans="2:29" s="66" customFormat="1" ht="30" customHeight="1" thickBot="1" x14ac:dyDescent="0.3">
      <c r="B424" s="166"/>
      <c r="C424" s="167"/>
      <c r="D424" s="213"/>
      <c r="E424" s="228"/>
      <c r="F424" s="167"/>
      <c r="G424" s="231"/>
      <c r="H424" s="101"/>
      <c r="I424" s="102"/>
      <c r="J424" s="219"/>
      <c r="K424" s="219"/>
      <c r="L424" s="216"/>
      <c r="M424" s="102"/>
      <c r="N424" s="101"/>
      <c r="O424" s="101"/>
      <c r="P424" s="101"/>
      <c r="Q424" s="101"/>
      <c r="R424" s="102"/>
      <c r="S424" s="101"/>
      <c r="T424" s="101"/>
      <c r="U424" s="101"/>
      <c r="V424" s="101"/>
      <c r="W424" s="97">
        <f>((IF(S424=Datos!$B$83,0,IF(S424=Datos!$B$84,5,IF(S424=Datos!$B$85,10,IF(S424=Datos!$B$86,15,IF(S424=Datos!$B$87,20,IF(S424=Datos!$B$88,25,0)))))))/100)+((IF(T424=Datos!$B$83,0,IF(T424=Datos!$B$84,5,IF(T424=Datos!$B$85,10,IF(T424=Datos!$B$86,15,IF(T424=Datos!$B$87,20,IF(T424=Datos!$B$88,25,0)))))))/100)+((IF(U424=Datos!$B$83,0,IF(U424=Datos!$B$84,5,IF(U424=Datos!$B$85,10,IF(U424=Datos!$B$86,15,IF(U424=Datos!$B$87,20,IF(U424=Datos!$B$88,25,0)))))))/100)+((IF(V424=Datos!$B$83,0,IF(V424=Datos!$B$84,5,IF(V424=Datos!$B$85,10,IF(V424=Datos!$B$86,15,IF(V424=Datos!$B$87,20,IF(V424=Datos!$B$88,25,0)))))))/100)</f>
        <v>0</v>
      </c>
      <c r="X424" s="222"/>
      <c r="Y424" s="213"/>
      <c r="Z424" s="225"/>
      <c r="AA424" s="213"/>
      <c r="AB424" s="216"/>
      <c r="AC424" s="105"/>
    </row>
    <row r="425" spans="2:29" s="66" customFormat="1" ht="30" customHeight="1" x14ac:dyDescent="0.25">
      <c r="B425" s="162"/>
      <c r="C425" s="163"/>
      <c r="D425" s="211" t="str">
        <f>IF(B425="","-",VLOOKUP(B425,Datos!$B$3:$C$25,2,FALSE))</f>
        <v>-</v>
      </c>
      <c r="E425" s="226"/>
      <c r="F425" s="163"/>
      <c r="G425" s="229"/>
      <c r="H425" s="81"/>
      <c r="I425" s="79"/>
      <c r="J425" s="217"/>
      <c r="K425" s="217"/>
      <c r="L425" s="214" t="str">
        <f>IF(AND(J425=Datos!$B$186,K425=Datos!$B$193),Datos!$D$186,IF(AND(J425=Datos!$B$186,K425=Datos!$B$194),Datos!$E$186,IF(AND(J425=Datos!$B$186,K425=Datos!$B$195),Datos!$F$186,IF(AND(J425=Datos!$B$186,K425=Datos!$B$196),Datos!$G$186,IF(AND(J425=Datos!$B$186,K425=Datos!$B$197),Datos!$H$186,IF(AND(J425=Datos!$B$187,K425=Datos!$B$193),Datos!$D$187,IF(AND(J425=Datos!$B$187,K425=Datos!$B$194),Datos!$E$187,IF(AND(J425=Datos!$B$187,K425=Datos!$B$195),Datos!$F$187,IF(AND(J425=Datos!$B$187,K425=Datos!$B$196),Datos!$G$187,IF(AND(J425=Datos!$B$187,K425=Datos!$B$197),Datos!$H$187,IF(AND(J425=Datos!$B$188,K425=Datos!$B$193),Datos!$D$188,IF(AND(J425=Datos!$B$188,K425=Datos!$B$194),Datos!$E$188,IF(AND(J425=Datos!$B$188,K425=Datos!$B$195),Datos!$F$188,IF(AND(J425=Datos!$B$188,K425=Datos!$B$196),Datos!$G$188,IF(AND(J425=Datos!$B$188,K425=Datos!$B$197),Datos!$H$188,IF(AND(J425=Datos!$B$189,K425=Datos!$B$193),Datos!$D$189,IF(AND(J425=Datos!$B$189,K425=Datos!$B$194),Datos!$E$189,IF(AND(J425=Datos!$B$189,K425=Datos!$B$195),Datos!$F$189,IF(AND(J425=Datos!$B$189,K425=Datos!$B$196),Datos!$G$189,IF(AND(J425=Datos!$B$189,K425=Datos!$B$197),Datos!$H$189,IF(AND(J425=Datos!$B$190,K425=Datos!$B$193),Datos!$D$190,IF(AND(J425=Datos!$B$190,K425=Datos!$B$194),Datos!$E$190,IF(AND(J425=Datos!$B$190,K425=Datos!$B$195),Datos!$F$190,IF(AND(J425=Datos!$B$190,K425=Datos!$B$196),Datos!$G$190,IF(AND(J425=Datos!$B$190,K425=Datos!$B$197),Datos!$H$190,"-")))))))))))))))))))))))))</f>
        <v>-</v>
      </c>
      <c r="M425" s="79"/>
      <c r="N425" s="81"/>
      <c r="O425" s="81"/>
      <c r="P425" s="81"/>
      <c r="Q425" s="81"/>
      <c r="R425" s="79"/>
      <c r="S425" s="81"/>
      <c r="T425" s="81"/>
      <c r="U425" s="81"/>
      <c r="V425" s="81"/>
      <c r="W425" s="80">
        <f>((IF(S425=Datos!$B$83,0,IF(S425=Datos!$B$84,5,IF(S425=Datos!$B$85,10,IF(S425=Datos!$B$86,15,IF(S425=Datos!$B$87,20,IF(S425=Datos!$B$88,25,0)))))))/100)+((IF(T425=Datos!$B$83,0,IF(T425=Datos!$B$84,5,IF(T425=Datos!$B$85,10,IF(T425=Datos!$B$86,15,IF(T425=Datos!$B$87,20,IF(T425=Datos!$B$88,25,0)))))))/100)+((IF(U425=Datos!$B$83,0,IF(U425=Datos!$B$84,5,IF(U425=Datos!$B$85,10,IF(U425=Datos!$B$86,15,IF(U425=Datos!$B$87,20,IF(U425=Datos!$B$88,25,0)))))))/100)+((IF(V425=Datos!$B$83,0,IF(V425=Datos!$B$84,5,IF(V425=Datos!$B$85,10,IF(V425=Datos!$B$86,15,IF(V425=Datos!$B$87,20,IF(V425=Datos!$B$88,25,0)))))))/100)</f>
        <v>0</v>
      </c>
      <c r="X425" s="220">
        <f>IF(ISERROR((IF(R425=Datos!$B$80,W425,0)+IF(R426=Datos!$B$80,W426,0)+IF(R427=Datos!$B$80,W427,0)+IF(R428=Datos!$B$80,W428,0)+IF(R429=Datos!$B$80,W429,0)+IF(R430=Datos!$B$80,W430,0))/(IF(R425=Datos!$B$80,1,0)+IF(R426=Datos!$B$80,1,0)+IF(R427=Datos!$B$80,1,0)+IF(R428=Datos!$B$80,1,0)+IF(R429=Datos!$B$80,1,0)+IF(R430=Datos!$B$80,1,0))),0,(IF(R425=Datos!$B$80,W425,0)+IF(R426=Datos!$B$80,W426,0)+IF(R427=Datos!$B$80,W427,0)+IF(R428=Datos!$B$80,W428,0)+IF(R429=Datos!$B$80,W429,0)+IF(R430=Datos!$B$80,W430,0))/(IF(R425=Datos!$B$80,1,0)+IF(R426=Datos!$B$80,1,0)+IF(R427=Datos!$B$80,1,0)+IF(R428=Datos!$B$80,1,0)+IF(R429=Datos!$B$80,1,0)+IF(R430=Datos!$B$80,1,0)))</f>
        <v>0</v>
      </c>
      <c r="Y425" s="211" t="str">
        <f>IF(J425="","-",(IF(X425&gt;0,(IF(J425=Datos!$B$65,Datos!$B$65,IF(AND(J425=Datos!$B$66,X425&gt;0.49),Datos!$B$65,IF(AND(J425=Datos!$B$67,X425&gt;0.74),Datos!$B$65,IF(AND(J425=Datos!$B$67,X425&lt;0.75,X425&gt;0.49),Datos!$B$66,IF(AND(J425=Datos!$B$68,X425&gt;0.74),Datos!$B$66,IF(AND(J425=Datos!$B$68,X425&lt;0.75,X425&gt;0.49),Datos!$B$67,IF(AND(J425=Datos!$B$69,X425&gt;0.74),Datos!$B$67,IF(AND(J425=Datos!$B$69,X425&lt;0.75,X425&gt;0.49),Datos!$B$68,J425))))))))),J425)))</f>
        <v>-</v>
      </c>
      <c r="Z425" s="223">
        <f>IF(ISERROR((IF(R425=Datos!$B$79,W425,0)+IF(R426=Datos!$B$79,W426,0)+IF(R427=Datos!$B$79,W427,0)+IF(R428=Datos!$B$79,W428,0)+IF(R429=Datos!$B$79,W429,0)+IF(R430=Datos!$B$79,W430,0))/(IF(R425=Datos!$B$79,1,0)+IF(R426=Datos!$B$79,1,0)+IF(R427=Datos!$B$79,1,0)+IF(R428=Datos!$B$79,1,0)+IF(R429=Datos!$B$79,1,0)+IF(R430=Datos!$B$79,1,0))),0,(IF(R425=Datos!$B$79,W425,0)+IF(R426=Datos!$B$79,W426,0)+IF(R427=Datos!$B$79,W427,0)+IF(R428=Datos!$B$79,W428,0)+IF(R429=Datos!$B$79,W429,0)+IF(R430=Datos!$B$79,W430,0))/(IF(R425=Datos!$B$79,1,0)+IF(R426=Datos!$B$79,1,0)+IF(R427=Datos!$B$79,1,0)+IF(R428=Datos!$B$79,1,0)+IF(R429=Datos!$B$79,1,0)+IF(R430=Datos!$B$79,1,0)))</f>
        <v>0</v>
      </c>
      <c r="AA425" s="211" t="str">
        <f>IF(K425="","-",(IF(Z425&gt;0,(IF(K425=Datos!$B$72,Datos!$B$72,IF(AND(K425=Datos!$B$73,Z425&gt;0.49),Datos!$B$72,IF(AND(K425=Datos!$B$74,Z425&gt;0.74),Datos!$B$72,IF(AND(K425=Datos!$B$74,Z425&lt;0.75,Z425&gt;0.49),Datos!$B$73,IF(AND(K425=Datos!$B$75,Z425&gt;0.74),Datos!$B$73,IF(AND(K425=Datos!$B$75,Z425&lt;0.75,Z425&gt;0.49),Datos!$B$74,IF(AND(K425=Datos!$B$76,Z425&gt;0.74),Datos!$B$74,IF(AND(K425=Datos!$B$76,Z425&lt;0.75,Z425&gt;0.49),Datos!$B$75,K425))))))))),K425)))</f>
        <v>-</v>
      </c>
      <c r="AB425" s="214" t="str">
        <f>IF(AND(Y425=Datos!$B$186,AA425=Datos!$B$193),Datos!$D$186,IF(AND(Y425=Datos!$B$186,AA425=Datos!$B$194),Datos!$E$186,IF(AND(Y425=Datos!$B$186,AA425=Datos!$B$195),Datos!$F$186,IF(AND(Y425=Datos!$B$186,AA425=Datos!$B$196),Datos!$G$186,IF(AND(Y425=Datos!$B$186,AA425=Datos!$B$197),Datos!$H$186,IF(AND(Y425=Datos!$B$187,AA425=Datos!$B$193),Datos!$D$187,IF(AND(Y425=Datos!$B$187,AA425=Datos!$B$194),Datos!$E$187,IF(AND(Y425=Datos!$B$187,AA425=Datos!$B$195),Datos!$F$187,IF(AND(Y425=Datos!$B$187,AA425=Datos!$B$196),Datos!$G$187,IF(AND(Y425=Datos!$B$187,AA425=Datos!$B$197),Datos!$H$187,IF(AND(Y425=Datos!$B$188,AA425=Datos!$B$193),Datos!$D$188,IF(AND(Y425=Datos!$B$188,AA425=Datos!$B$194),Datos!$E$188,IF(AND(Y425=Datos!$B$188,AA425=Datos!$B$195),Datos!$F$188,IF(AND(Y425=Datos!$B$188,AA425=Datos!$B$196),Datos!$G$188,IF(AND(Y425=Datos!$B$188,AA425=Datos!$B$197),Datos!$H$188,IF(AND(Y425=Datos!$B$189,AA425=Datos!$B$193),Datos!$D$189,IF(AND(Y425=Datos!$B$189,AA425=Datos!$B$194),Datos!$E$189,IF(AND(Y425=Datos!$B$189,AA425=Datos!$B$195),Datos!$F$189,IF(AND(Y425=Datos!$B$189,AA425=Datos!$B$196),Datos!$G$189,IF(AND(Y425=Datos!$B$189,AA425=Datos!$B$197),Datos!$H$189,IF(AND(Y425=Datos!$B$190,AA425=Datos!$B$193),Datos!$D$190,IF(AND(Y425=Datos!$B$190,AA425=Datos!$B$194),Datos!$E$190,IF(AND(Y425=Datos!$B$190,AA425=Datos!$B$195),Datos!$F$190,IF(AND(Y425=Datos!$B$190,AA425=Datos!$B$196),Datos!$G$190,IF(AND(Y425=Datos!$B$190,AA425=Datos!$B$197),Datos!$H$190,"-")))))))))))))))))))))))))</f>
        <v>-</v>
      </c>
      <c r="AC425" s="103"/>
    </row>
    <row r="426" spans="2:29" s="66" customFormat="1" ht="30" customHeight="1" x14ac:dyDescent="0.25">
      <c r="B426" s="164"/>
      <c r="C426" s="165"/>
      <c r="D426" s="212"/>
      <c r="E426" s="227"/>
      <c r="F426" s="165"/>
      <c r="G426" s="230"/>
      <c r="H426" s="99"/>
      <c r="I426" s="100"/>
      <c r="J426" s="218"/>
      <c r="K426" s="218"/>
      <c r="L426" s="215"/>
      <c r="M426" s="100"/>
      <c r="N426" s="99"/>
      <c r="O426" s="99"/>
      <c r="P426" s="99"/>
      <c r="Q426" s="99"/>
      <c r="R426" s="100"/>
      <c r="S426" s="99"/>
      <c r="T426" s="99"/>
      <c r="U426" s="99"/>
      <c r="V426" s="99"/>
      <c r="W426" s="96">
        <f>((IF(S426=Datos!$B$83,0,IF(S426=Datos!$B$84,5,IF(S426=Datos!$B$85,10,IF(S426=Datos!$B$86,15,IF(S426=Datos!$B$87,20,IF(S426=Datos!$B$88,25,0)))))))/100)+((IF(T426=Datos!$B$83,0,IF(T426=Datos!$B$84,5,IF(T426=Datos!$B$85,10,IF(T426=Datos!$B$86,15,IF(T426=Datos!$B$87,20,IF(T426=Datos!$B$88,25,0)))))))/100)+((IF(U426=Datos!$B$83,0,IF(U426=Datos!$B$84,5,IF(U426=Datos!$B$85,10,IF(U426=Datos!$B$86,15,IF(U426=Datos!$B$87,20,IF(U426=Datos!$B$88,25,0)))))))/100)+((IF(V426=Datos!$B$83,0,IF(V426=Datos!$B$84,5,IF(V426=Datos!$B$85,10,IF(V426=Datos!$B$86,15,IF(V426=Datos!$B$87,20,IF(V426=Datos!$B$88,25,0)))))))/100)</f>
        <v>0</v>
      </c>
      <c r="X426" s="221"/>
      <c r="Y426" s="212"/>
      <c r="Z426" s="224"/>
      <c r="AA426" s="212"/>
      <c r="AB426" s="215"/>
      <c r="AC426" s="104"/>
    </row>
    <row r="427" spans="2:29" s="66" customFormat="1" ht="30" customHeight="1" x14ac:dyDescent="0.25">
      <c r="B427" s="164"/>
      <c r="C427" s="165"/>
      <c r="D427" s="212"/>
      <c r="E427" s="227"/>
      <c r="F427" s="165"/>
      <c r="G427" s="230"/>
      <c r="H427" s="99"/>
      <c r="I427" s="100"/>
      <c r="J427" s="218"/>
      <c r="K427" s="218"/>
      <c r="L427" s="215"/>
      <c r="M427" s="100"/>
      <c r="N427" s="99"/>
      <c r="O427" s="99"/>
      <c r="P427" s="99"/>
      <c r="Q427" s="99"/>
      <c r="R427" s="100"/>
      <c r="S427" s="99"/>
      <c r="T427" s="99"/>
      <c r="U427" s="99"/>
      <c r="V427" s="99"/>
      <c r="W427" s="96">
        <f>((IF(S427=Datos!$B$83,0,IF(S427=Datos!$B$84,5,IF(S427=Datos!$B$85,10,IF(S427=Datos!$B$86,15,IF(S427=Datos!$B$87,20,IF(S427=Datos!$B$88,25,0)))))))/100)+((IF(T427=Datos!$B$83,0,IF(T427=Datos!$B$84,5,IF(T427=Datos!$B$85,10,IF(T427=Datos!$B$86,15,IF(T427=Datos!$B$87,20,IF(T427=Datos!$B$88,25,0)))))))/100)+((IF(U427=Datos!$B$83,0,IF(U427=Datos!$B$84,5,IF(U427=Datos!$B$85,10,IF(U427=Datos!$B$86,15,IF(U427=Datos!$B$87,20,IF(U427=Datos!$B$88,25,0)))))))/100)+((IF(V427=Datos!$B$83,0,IF(V427=Datos!$B$84,5,IF(V427=Datos!$B$85,10,IF(V427=Datos!$B$86,15,IF(V427=Datos!$B$87,20,IF(V427=Datos!$B$88,25,0)))))))/100)</f>
        <v>0</v>
      </c>
      <c r="X427" s="221"/>
      <c r="Y427" s="212"/>
      <c r="Z427" s="224"/>
      <c r="AA427" s="212"/>
      <c r="AB427" s="215"/>
      <c r="AC427" s="104"/>
    </row>
    <row r="428" spans="2:29" s="66" customFormat="1" ht="30" customHeight="1" x14ac:dyDescent="0.25">
      <c r="B428" s="164"/>
      <c r="C428" s="165"/>
      <c r="D428" s="212"/>
      <c r="E428" s="227"/>
      <c r="F428" s="165"/>
      <c r="G428" s="230"/>
      <c r="H428" s="99"/>
      <c r="I428" s="100"/>
      <c r="J428" s="218"/>
      <c r="K428" s="218"/>
      <c r="L428" s="215"/>
      <c r="M428" s="100"/>
      <c r="N428" s="99"/>
      <c r="O428" s="99"/>
      <c r="P428" s="99"/>
      <c r="Q428" s="99"/>
      <c r="R428" s="100"/>
      <c r="S428" s="99"/>
      <c r="T428" s="99"/>
      <c r="U428" s="99"/>
      <c r="V428" s="99"/>
      <c r="W428" s="96">
        <f>((IF(S428=Datos!$B$83,0,IF(S428=Datos!$B$84,5,IF(S428=Datos!$B$85,10,IF(S428=Datos!$B$86,15,IF(S428=Datos!$B$87,20,IF(S428=Datos!$B$88,25,0)))))))/100)+((IF(T428=Datos!$B$83,0,IF(T428=Datos!$B$84,5,IF(T428=Datos!$B$85,10,IF(T428=Datos!$B$86,15,IF(T428=Datos!$B$87,20,IF(T428=Datos!$B$88,25,0)))))))/100)+((IF(U428=Datos!$B$83,0,IF(U428=Datos!$B$84,5,IF(U428=Datos!$B$85,10,IF(U428=Datos!$B$86,15,IF(U428=Datos!$B$87,20,IF(U428=Datos!$B$88,25,0)))))))/100)+((IF(V428=Datos!$B$83,0,IF(V428=Datos!$B$84,5,IF(V428=Datos!$B$85,10,IF(V428=Datos!$B$86,15,IF(V428=Datos!$B$87,20,IF(V428=Datos!$B$88,25,0)))))))/100)</f>
        <v>0</v>
      </c>
      <c r="X428" s="221"/>
      <c r="Y428" s="212"/>
      <c r="Z428" s="224"/>
      <c r="AA428" s="212"/>
      <c r="AB428" s="215"/>
      <c r="AC428" s="104"/>
    </row>
    <row r="429" spans="2:29" s="66" customFormat="1" ht="30" customHeight="1" x14ac:dyDescent="0.25">
      <c r="B429" s="164"/>
      <c r="C429" s="165"/>
      <c r="D429" s="212"/>
      <c r="E429" s="227"/>
      <c r="F429" s="165"/>
      <c r="G429" s="230"/>
      <c r="H429" s="99"/>
      <c r="I429" s="100"/>
      <c r="J429" s="218"/>
      <c r="K429" s="218"/>
      <c r="L429" s="215"/>
      <c r="M429" s="100"/>
      <c r="N429" s="99"/>
      <c r="O429" s="99"/>
      <c r="P429" s="99"/>
      <c r="Q429" s="99"/>
      <c r="R429" s="100"/>
      <c r="S429" s="99"/>
      <c r="T429" s="99"/>
      <c r="U429" s="99"/>
      <c r="V429" s="99"/>
      <c r="W429" s="96">
        <f>((IF(S429=Datos!$B$83,0,IF(S429=Datos!$B$84,5,IF(S429=Datos!$B$85,10,IF(S429=Datos!$B$86,15,IF(S429=Datos!$B$87,20,IF(S429=Datos!$B$88,25,0)))))))/100)+((IF(T429=Datos!$B$83,0,IF(T429=Datos!$B$84,5,IF(T429=Datos!$B$85,10,IF(T429=Datos!$B$86,15,IF(T429=Datos!$B$87,20,IF(T429=Datos!$B$88,25,0)))))))/100)+((IF(U429=Datos!$B$83,0,IF(U429=Datos!$B$84,5,IF(U429=Datos!$B$85,10,IF(U429=Datos!$B$86,15,IF(U429=Datos!$B$87,20,IF(U429=Datos!$B$88,25,0)))))))/100)+((IF(V429=Datos!$B$83,0,IF(V429=Datos!$B$84,5,IF(V429=Datos!$B$85,10,IF(V429=Datos!$B$86,15,IF(V429=Datos!$B$87,20,IF(V429=Datos!$B$88,25,0)))))))/100)</f>
        <v>0</v>
      </c>
      <c r="X429" s="221"/>
      <c r="Y429" s="212"/>
      <c r="Z429" s="224"/>
      <c r="AA429" s="212"/>
      <c r="AB429" s="215"/>
      <c r="AC429" s="104"/>
    </row>
    <row r="430" spans="2:29" s="66" customFormat="1" ht="30" customHeight="1" thickBot="1" x14ac:dyDescent="0.3">
      <c r="B430" s="166"/>
      <c r="C430" s="167"/>
      <c r="D430" s="213"/>
      <c r="E430" s="228"/>
      <c r="F430" s="167"/>
      <c r="G430" s="231"/>
      <c r="H430" s="101"/>
      <c r="I430" s="102"/>
      <c r="J430" s="219"/>
      <c r="K430" s="219"/>
      <c r="L430" s="216"/>
      <c r="M430" s="102"/>
      <c r="N430" s="101"/>
      <c r="O430" s="101"/>
      <c r="P430" s="101"/>
      <c r="Q430" s="101"/>
      <c r="R430" s="102"/>
      <c r="S430" s="101"/>
      <c r="T430" s="101"/>
      <c r="U430" s="101"/>
      <c r="V430" s="101"/>
      <c r="W430" s="97">
        <f>((IF(S430=Datos!$B$83,0,IF(S430=Datos!$B$84,5,IF(S430=Datos!$B$85,10,IF(S430=Datos!$B$86,15,IF(S430=Datos!$B$87,20,IF(S430=Datos!$B$88,25,0)))))))/100)+((IF(T430=Datos!$B$83,0,IF(T430=Datos!$B$84,5,IF(T430=Datos!$B$85,10,IF(T430=Datos!$B$86,15,IF(T430=Datos!$B$87,20,IF(T430=Datos!$B$88,25,0)))))))/100)+((IF(U430=Datos!$B$83,0,IF(U430=Datos!$B$84,5,IF(U430=Datos!$B$85,10,IF(U430=Datos!$B$86,15,IF(U430=Datos!$B$87,20,IF(U430=Datos!$B$88,25,0)))))))/100)+((IF(V430=Datos!$B$83,0,IF(V430=Datos!$B$84,5,IF(V430=Datos!$B$85,10,IF(V430=Datos!$B$86,15,IF(V430=Datos!$B$87,20,IF(V430=Datos!$B$88,25,0)))))))/100)</f>
        <v>0</v>
      </c>
      <c r="X430" s="222"/>
      <c r="Y430" s="213"/>
      <c r="Z430" s="225"/>
      <c r="AA430" s="213"/>
      <c r="AB430" s="216"/>
      <c r="AC430" s="105"/>
    </row>
    <row r="431" spans="2:29" s="66" customFormat="1" ht="30" customHeight="1" x14ac:dyDescent="0.25">
      <c r="B431" s="162"/>
      <c r="C431" s="163"/>
      <c r="D431" s="211" t="str">
        <f>IF(B431="","-",VLOOKUP(B431,Datos!$B$3:$C$25,2,FALSE))</f>
        <v>-</v>
      </c>
      <c r="E431" s="226"/>
      <c r="F431" s="163"/>
      <c r="G431" s="229"/>
      <c r="H431" s="81"/>
      <c r="I431" s="79"/>
      <c r="J431" s="217"/>
      <c r="K431" s="217"/>
      <c r="L431" s="214" t="str">
        <f>IF(AND(J431=Datos!$B$186,K431=Datos!$B$193),Datos!$D$186,IF(AND(J431=Datos!$B$186,K431=Datos!$B$194),Datos!$E$186,IF(AND(J431=Datos!$B$186,K431=Datos!$B$195),Datos!$F$186,IF(AND(J431=Datos!$B$186,K431=Datos!$B$196),Datos!$G$186,IF(AND(J431=Datos!$B$186,K431=Datos!$B$197),Datos!$H$186,IF(AND(J431=Datos!$B$187,K431=Datos!$B$193),Datos!$D$187,IF(AND(J431=Datos!$B$187,K431=Datos!$B$194),Datos!$E$187,IF(AND(J431=Datos!$B$187,K431=Datos!$B$195),Datos!$F$187,IF(AND(J431=Datos!$B$187,K431=Datos!$B$196),Datos!$G$187,IF(AND(J431=Datos!$B$187,K431=Datos!$B$197),Datos!$H$187,IF(AND(J431=Datos!$B$188,K431=Datos!$B$193),Datos!$D$188,IF(AND(J431=Datos!$B$188,K431=Datos!$B$194),Datos!$E$188,IF(AND(J431=Datos!$B$188,K431=Datos!$B$195),Datos!$F$188,IF(AND(J431=Datos!$B$188,K431=Datos!$B$196),Datos!$G$188,IF(AND(J431=Datos!$B$188,K431=Datos!$B$197),Datos!$H$188,IF(AND(J431=Datos!$B$189,K431=Datos!$B$193),Datos!$D$189,IF(AND(J431=Datos!$B$189,K431=Datos!$B$194),Datos!$E$189,IF(AND(J431=Datos!$B$189,K431=Datos!$B$195),Datos!$F$189,IF(AND(J431=Datos!$B$189,K431=Datos!$B$196),Datos!$G$189,IF(AND(J431=Datos!$B$189,K431=Datos!$B$197),Datos!$H$189,IF(AND(J431=Datos!$B$190,K431=Datos!$B$193),Datos!$D$190,IF(AND(J431=Datos!$B$190,K431=Datos!$B$194),Datos!$E$190,IF(AND(J431=Datos!$B$190,K431=Datos!$B$195),Datos!$F$190,IF(AND(J431=Datos!$B$190,K431=Datos!$B$196),Datos!$G$190,IF(AND(J431=Datos!$B$190,K431=Datos!$B$197),Datos!$H$190,"-")))))))))))))))))))))))))</f>
        <v>-</v>
      </c>
      <c r="M431" s="79"/>
      <c r="N431" s="81"/>
      <c r="O431" s="81"/>
      <c r="P431" s="81"/>
      <c r="Q431" s="81"/>
      <c r="R431" s="79"/>
      <c r="S431" s="81"/>
      <c r="T431" s="81"/>
      <c r="U431" s="81"/>
      <c r="V431" s="81"/>
      <c r="W431" s="80">
        <f>((IF(S431=Datos!$B$83,0,IF(S431=Datos!$B$84,5,IF(S431=Datos!$B$85,10,IF(S431=Datos!$B$86,15,IF(S431=Datos!$B$87,20,IF(S431=Datos!$B$88,25,0)))))))/100)+((IF(T431=Datos!$B$83,0,IF(T431=Datos!$B$84,5,IF(T431=Datos!$B$85,10,IF(T431=Datos!$B$86,15,IF(T431=Datos!$B$87,20,IF(T431=Datos!$B$88,25,0)))))))/100)+((IF(U431=Datos!$B$83,0,IF(U431=Datos!$B$84,5,IF(U431=Datos!$B$85,10,IF(U431=Datos!$B$86,15,IF(U431=Datos!$B$87,20,IF(U431=Datos!$B$88,25,0)))))))/100)+((IF(V431=Datos!$B$83,0,IF(V431=Datos!$B$84,5,IF(V431=Datos!$B$85,10,IF(V431=Datos!$B$86,15,IF(V431=Datos!$B$87,20,IF(V431=Datos!$B$88,25,0)))))))/100)</f>
        <v>0</v>
      </c>
      <c r="X431" s="220">
        <f>IF(ISERROR((IF(R431=Datos!$B$80,W431,0)+IF(R432=Datos!$B$80,W432,0)+IF(R433=Datos!$B$80,W433,0)+IF(R434=Datos!$B$80,W434,0)+IF(R435=Datos!$B$80,W435,0)+IF(R436=Datos!$B$80,W436,0))/(IF(R431=Datos!$B$80,1,0)+IF(R432=Datos!$B$80,1,0)+IF(R433=Datos!$B$80,1,0)+IF(R434=Datos!$B$80,1,0)+IF(R435=Datos!$B$80,1,0)+IF(R436=Datos!$B$80,1,0))),0,(IF(R431=Datos!$B$80,W431,0)+IF(R432=Datos!$B$80,W432,0)+IF(R433=Datos!$B$80,W433,0)+IF(R434=Datos!$B$80,W434,0)+IF(R435=Datos!$B$80,W435,0)+IF(R436=Datos!$B$80,W436,0))/(IF(R431=Datos!$B$80,1,0)+IF(R432=Datos!$B$80,1,0)+IF(R433=Datos!$B$80,1,0)+IF(R434=Datos!$B$80,1,0)+IF(R435=Datos!$B$80,1,0)+IF(R436=Datos!$B$80,1,0)))</f>
        <v>0</v>
      </c>
      <c r="Y431" s="211" t="str">
        <f>IF(J431="","-",(IF(X431&gt;0,(IF(J431=Datos!$B$65,Datos!$B$65,IF(AND(J431=Datos!$B$66,X431&gt;0.49),Datos!$B$65,IF(AND(J431=Datos!$B$67,X431&gt;0.74),Datos!$B$65,IF(AND(J431=Datos!$B$67,X431&lt;0.75,X431&gt;0.49),Datos!$B$66,IF(AND(J431=Datos!$B$68,X431&gt;0.74),Datos!$B$66,IF(AND(J431=Datos!$B$68,X431&lt;0.75,X431&gt;0.49),Datos!$B$67,IF(AND(J431=Datos!$B$69,X431&gt;0.74),Datos!$B$67,IF(AND(J431=Datos!$B$69,X431&lt;0.75,X431&gt;0.49),Datos!$B$68,J431))))))))),J431)))</f>
        <v>-</v>
      </c>
      <c r="Z431" s="223">
        <f>IF(ISERROR((IF(R431=Datos!$B$79,W431,0)+IF(R432=Datos!$B$79,W432,0)+IF(R433=Datos!$B$79,W433,0)+IF(R434=Datos!$B$79,W434,0)+IF(R435=Datos!$B$79,W435,0)+IF(R436=Datos!$B$79,W436,0))/(IF(R431=Datos!$B$79,1,0)+IF(R432=Datos!$B$79,1,0)+IF(R433=Datos!$B$79,1,0)+IF(R434=Datos!$B$79,1,0)+IF(R435=Datos!$B$79,1,0)+IF(R436=Datos!$B$79,1,0))),0,(IF(R431=Datos!$B$79,W431,0)+IF(R432=Datos!$B$79,W432,0)+IF(R433=Datos!$B$79,W433,0)+IF(R434=Datos!$B$79,W434,0)+IF(R435=Datos!$B$79,W435,0)+IF(R436=Datos!$B$79,W436,0))/(IF(R431=Datos!$B$79,1,0)+IF(R432=Datos!$B$79,1,0)+IF(R433=Datos!$B$79,1,0)+IF(R434=Datos!$B$79,1,0)+IF(R435=Datos!$B$79,1,0)+IF(R436=Datos!$B$79,1,0)))</f>
        <v>0</v>
      </c>
      <c r="AA431" s="211" t="str">
        <f>IF(K431="","-",(IF(Z431&gt;0,(IF(K431=Datos!$B$72,Datos!$B$72,IF(AND(K431=Datos!$B$73,Z431&gt;0.49),Datos!$B$72,IF(AND(K431=Datos!$B$74,Z431&gt;0.74),Datos!$B$72,IF(AND(K431=Datos!$B$74,Z431&lt;0.75,Z431&gt;0.49),Datos!$B$73,IF(AND(K431=Datos!$B$75,Z431&gt;0.74),Datos!$B$73,IF(AND(K431=Datos!$B$75,Z431&lt;0.75,Z431&gt;0.49),Datos!$B$74,IF(AND(K431=Datos!$B$76,Z431&gt;0.74),Datos!$B$74,IF(AND(K431=Datos!$B$76,Z431&lt;0.75,Z431&gt;0.49),Datos!$B$75,K431))))))))),K431)))</f>
        <v>-</v>
      </c>
      <c r="AB431" s="214" t="str">
        <f>IF(AND(Y431=Datos!$B$186,AA431=Datos!$B$193),Datos!$D$186,IF(AND(Y431=Datos!$B$186,AA431=Datos!$B$194),Datos!$E$186,IF(AND(Y431=Datos!$B$186,AA431=Datos!$B$195),Datos!$F$186,IF(AND(Y431=Datos!$B$186,AA431=Datos!$B$196),Datos!$G$186,IF(AND(Y431=Datos!$B$186,AA431=Datos!$B$197),Datos!$H$186,IF(AND(Y431=Datos!$B$187,AA431=Datos!$B$193),Datos!$D$187,IF(AND(Y431=Datos!$B$187,AA431=Datos!$B$194),Datos!$E$187,IF(AND(Y431=Datos!$B$187,AA431=Datos!$B$195),Datos!$F$187,IF(AND(Y431=Datos!$B$187,AA431=Datos!$B$196),Datos!$G$187,IF(AND(Y431=Datos!$B$187,AA431=Datos!$B$197),Datos!$H$187,IF(AND(Y431=Datos!$B$188,AA431=Datos!$B$193),Datos!$D$188,IF(AND(Y431=Datos!$B$188,AA431=Datos!$B$194),Datos!$E$188,IF(AND(Y431=Datos!$B$188,AA431=Datos!$B$195),Datos!$F$188,IF(AND(Y431=Datos!$B$188,AA431=Datos!$B$196),Datos!$G$188,IF(AND(Y431=Datos!$B$188,AA431=Datos!$B$197),Datos!$H$188,IF(AND(Y431=Datos!$B$189,AA431=Datos!$B$193),Datos!$D$189,IF(AND(Y431=Datos!$B$189,AA431=Datos!$B$194),Datos!$E$189,IF(AND(Y431=Datos!$B$189,AA431=Datos!$B$195),Datos!$F$189,IF(AND(Y431=Datos!$B$189,AA431=Datos!$B$196),Datos!$G$189,IF(AND(Y431=Datos!$B$189,AA431=Datos!$B$197),Datos!$H$189,IF(AND(Y431=Datos!$B$190,AA431=Datos!$B$193),Datos!$D$190,IF(AND(Y431=Datos!$B$190,AA431=Datos!$B$194),Datos!$E$190,IF(AND(Y431=Datos!$B$190,AA431=Datos!$B$195),Datos!$F$190,IF(AND(Y431=Datos!$B$190,AA431=Datos!$B$196),Datos!$G$190,IF(AND(Y431=Datos!$B$190,AA431=Datos!$B$197),Datos!$H$190,"-")))))))))))))))))))))))))</f>
        <v>-</v>
      </c>
      <c r="AC431" s="103"/>
    </row>
    <row r="432" spans="2:29" s="66" customFormat="1" ht="30" customHeight="1" x14ac:dyDescent="0.25">
      <c r="B432" s="164"/>
      <c r="C432" s="165"/>
      <c r="D432" s="212"/>
      <c r="E432" s="227"/>
      <c r="F432" s="165"/>
      <c r="G432" s="230"/>
      <c r="H432" s="99"/>
      <c r="I432" s="100"/>
      <c r="J432" s="218"/>
      <c r="K432" s="218"/>
      <c r="L432" s="215"/>
      <c r="M432" s="100"/>
      <c r="N432" s="99"/>
      <c r="O432" s="99"/>
      <c r="P432" s="99"/>
      <c r="Q432" s="99"/>
      <c r="R432" s="100"/>
      <c r="S432" s="99"/>
      <c r="T432" s="99"/>
      <c r="U432" s="99"/>
      <c r="V432" s="99"/>
      <c r="W432" s="96">
        <f>((IF(S432=Datos!$B$83,0,IF(S432=Datos!$B$84,5,IF(S432=Datos!$B$85,10,IF(S432=Datos!$B$86,15,IF(S432=Datos!$B$87,20,IF(S432=Datos!$B$88,25,0)))))))/100)+((IF(T432=Datos!$B$83,0,IF(T432=Datos!$B$84,5,IF(T432=Datos!$B$85,10,IF(T432=Datos!$B$86,15,IF(T432=Datos!$B$87,20,IF(T432=Datos!$B$88,25,0)))))))/100)+((IF(U432=Datos!$B$83,0,IF(U432=Datos!$B$84,5,IF(U432=Datos!$B$85,10,IF(U432=Datos!$B$86,15,IF(U432=Datos!$B$87,20,IF(U432=Datos!$B$88,25,0)))))))/100)+((IF(V432=Datos!$B$83,0,IF(V432=Datos!$B$84,5,IF(V432=Datos!$B$85,10,IF(V432=Datos!$B$86,15,IF(V432=Datos!$B$87,20,IF(V432=Datos!$B$88,25,0)))))))/100)</f>
        <v>0</v>
      </c>
      <c r="X432" s="221"/>
      <c r="Y432" s="212"/>
      <c r="Z432" s="224"/>
      <c r="AA432" s="212"/>
      <c r="AB432" s="215"/>
      <c r="AC432" s="104"/>
    </row>
    <row r="433" spans="2:29" s="66" customFormat="1" ht="30" customHeight="1" x14ac:dyDescent="0.25">
      <c r="B433" s="164"/>
      <c r="C433" s="165"/>
      <c r="D433" s="212"/>
      <c r="E433" s="227"/>
      <c r="F433" s="165"/>
      <c r="G433" s="230"/>
      <c r="H433" s="99"/>
      <c r="I433" s="100"/>
      <c r="J433" s="218"/>
      <c r="K433" s="218"/>
      <c r="L433" s="215"/>
      <c r="M433" s="100"/>
      <c r="N433" s="99"/>
      <c r="O433" s="99"/>
      <c r="P433" s="99"/>
      <c r="Q433" s="99"/>
      <c r="R433" s="100"/>
      <c r="S433" s="99"/>
      <c r="T433" s="99"/>
      <c r="U433" s="99"/>
      <c r="V433" s="99"/>
      <c r="W433" s="96">
        <f>((IF(S433=Datos!$B$83,0,IF(S433=Datos!$B$84,5,IF(S433=Datos!$B$85,10,IF(S433=Datos!$B$86,15,IF(S433=Datos!$B$87,20,IF(S433=Datos!$B$88,25,0)))))))/100)+((IF(T433=Datos!$B$83,0,IF(T433=Datos!$B$84,5,IF(T433=Datos!$B$85,10,IF(T433=Datos!$B$86,15,IF(T433=Datos!$B$87,20,IF(T433=Datos!$B$88,25,0)))))))/100)+((IF(U433=Datos!$B$83,0,IF(U433=Datos!$B$84,5,IF(U433=Datos!$B$85,10,IF(U433=Datos!$B$86,15,IF(U433=Datos!$B$87,20,IF(U433=Datos!$B$88,25,0)))))))/100)+((IF(V433=Datos!$B$83,0,IF(V433=Datos!$B$84,5,IF(V433=Datos!$B$85,10,IF(V433=Datos!$B$86,15,IF(V433=Datos!$B$87,20,IF(V433=Datos!$B$88,25,0)))))))/100)</f>
        <v>0</v>
      </c>
      <c r="X433" s="221"/>
      <c r="Y433" s="212"/>
      <c r="Z433" s="224"/>
      <c r="AA433" s="212"/>
      <c r="AB433" s="215"/>
      <c r="AC433" s="104"/>
    </row>
    <row r="434" spans="2:29" s="66" customFormat="1" ht="30" customHeight="1" x14ac:dyDescent="0.25">
      <c r="B434" s="164"/>
      <c r="C434" s="165"/>
      <c r="D434" s="212"/>
      <c r="E434" s="227"/>
      <c r="F434" s="165"/>
      <c r="G434" s="230"/>
      <c r="H434" s="99"/>
      <c r="I434" s="100"/>
      <c r="J434" s="218"/>
      <c r="K434" s="218"/>
      <c r="L434" s="215"/>
      <c r="M434" s="100"/>
      <c r="N434" s="99"/>
      <c r="O434" s="99"/>
      <c r="P434" s="99"/>
      <c r="Q434" s="99"/>
      <c r="R434" s="100"/>
      <c r="S434" s="99"/>
      <c r="T434" s="99"/>
      <c r="U434" s="99"/>
      <c r="V434" s="99"/>
      <c r="W434" s="96">
        <f>((IF(S434=Datos!$B$83,0,IF(S434=Datos!$B$84,5,IF(S434=Datos!$B$85,10,IF(S434=Datos!$B$86,15,IF(S434=Datos!$B$87,20,IF(S434=Datos!$B$88,25,0)))))))/100)+((IF(T434=Datos!$B$83,0,IF(T434=Datos!$B$84,5,IF(T434=Datos!$B$85,10,IF(T434=Datos!$B$86,15,IF(T434=Datos!$B$87,20,IF(T434=Datos!$B$88,25,0)))))))/100)+((IF(U434=Datos!$B$83,0,IF(U434=Datos!$B$84,5,IF(U434=Datos!$B$85,10,IF(U434=Datos!$B$86,15,IF(U434=Datos!$B$87,20,IF(U434=Datos!$B$88,25,0)))))))/100)+((IF(V434=Datos!$B$83,0,IF(V434=Datos!$B$84,5,IF(V434=Datos!$B$85,10,IF(V434=Datos!$B$86,15,IF(V434=Datos!$B$87,20,IF(V434=Datos!$B$88,25,0)))))))/100)</f>
        <v>0</v>
      </c>
      <c r="X434" s="221"/>
      <c r="Y434" s="212"/>
      <c r="Z434" s="224"/>
      <c r="AA434" s="212"/>
      <c r="AB434" s="215"/>
      <c r="AC434" s="104"/>
    </row>
    <row r="435" spans="2:29" s="66" customFormat="1" ht="30" customHeight="1" x14ac:dyDescent="0.25">
      <c r="B435" s="164"/>
      <c r="C435" s="165"/>
      <c r="D435" s="212"/>
      <c r="E435" s="227"/>
      <c r="F435" s="165"/>
      <c r="G435" s="230"/>
      <c r="H435" s="99"/>
      <c r="I435" s="100"/>
      <c r="J435" s="218"/>
      <c r="K435" s="218"/>
      <c r="L435" s="215"/>
      <c r="M435" s="100"/>
      <c r="N435" s="99"/>
      <c r="O435" s="99"/>
      <c r="P435" s="99"/>
      <c r="Q435" s="99"/>
      <c r="R435" s="100"/>
      <c r="S435" s="99"/>
      <c r="T435" s="99"/>
      <c r="U435" s="99"/>
      <c r="V435" s="99"/>
      <c r="W435" s="96">
        <f>((IF(S435=Datos!$B$83,0,IF(S435=Datos!$B$84,5,IF(S435=Datos!$B$85,10,IF(S435=Datos!$B$86,15,IF(S435=Datos!$B$87,20,IF(S435=Datos!$B$88,25,0)))))))/100)+((IF(T435=Datos!$B$83,0,IF(T435=Datos!$B$84,5,IF(T435=Datos!$B$85,10,IF(T435=Datos!$B$86,15,IF(T435=Datos!$B$87,20,IF(T435=Datos!$B$88,25,0)))))))/100)+((IF(U435=Datos!$B$83,0,IF(U435=Datos!$B$84,5,IF(U435=Datos!$B$85,10,IF(U435=Datos!$B$86,15,IF(U435=Datos!$B$87,20,IF(U435=Datos!$B$88,25,0)))))))/100)+((IF(V435=Datos!$B$83,0,IF(V435=Datos!$B$84,5,IF(V435=Datos!$B$85,10,IF(V435=Datos!$B$86,15,IF(V435=Datos!$B$87,20,IF(V435=Datos!$B$88,25,0)))))))/100)</f>
        <v>0</v>
      </c>
      <c r="X435" s="221"/>
      <c r="Y435" s="212"/>
      <c r="Z435" s="224"/>
      <c r="AA435" s="212"/>
      <c r="AB435" s="215"/>
      <c r="AC435" s="104"/>
    </row>
    <row r="436" spans="2:29" s="66" customFormat="1" ht="30" customHeight="1" thickBot="1" x14ac:dyDescent="0.3">
      <c r="B436" s="166"/>
      <c r="C436" s="167"/>
      <c r="D436" s="213"/>
      <c r="E436" s="228"/>
      <c r="F436" s="167"/>
      <c r="G436" s="231"/>
      <c r="H436" s="101"/>
      <c r="I436" s="102"/>
      <c r="J436" s="219"/>
      <c r="K436" s="219"/>
      <c r="L436" s="216"/>
      <c r="M436" s="102"/>
      <c r="N436" s="101"/>
      <c r="O436" s="101"/>
      <c r="P436" s="101"/>
      <c r="Q436" s="101"/>
      <c r="R436" s="102"/>
      <c r="S436" s="101"/>
      <c r="T436" s="101"/>
      <c r="U436" s="101"/>
      <c r="V436" s="101"/>
      <c r="W436" s="97">
        <f>((IF(S436=Datos!$B$83,0,IF(S436=Datos!$B$84,5,IF(S436=Datos!$B$85,10,IF(S436=Datos!$B$86,15,IF(S436=Datos!$B$87,20,IF(S436=Datos!$B$88,25,0)))))))/100)+((IF(T436=Datos!$B$83,0,IF(T436=Datos!$B$84,5,IF(T436=Datos!$B$85,10,IF(T436=Datos!$B$86,15,IF(T436=Datos!$B$87,20,IF(T436=Datos!$B$88,25,0)))))))/100)+((IF(U436=Datos!$B$83,0,IF(U436=Datos!$B$84,5,IF(U436=Datos!$B$85,10,IF(U436=Datos!$B$86,15,IF(U436=Datos!$B$87,20,IF(U436=Datos!$B$88,25,0)))))))/100)+((IF(V436=Datos!$B$83,0,IF(V436=Datos!$B$84,5,IF(V436=Datos!$B$85,10,IF(V436=Datos!$B$86,15,IF(V436=Datos!$B$87,20,IF(V436=Datos!$B$88,25,0)))))))/100)</f>
        <v>0</v>
      </c>
      <c r="X436" s="222"/>
      <c r="Y436" s="213"/>
      <c r="Z436" s="225"/>
      <c r="AA436" s="213"/>
      <c r="AB436" s="216"/>
      <c r="AC436" s="105"/>
    </row>
    <row r="437" spans="2:29" s="66" customFormat="1" ht="30" customHeight="1" x14ac:dyDescent="0.25">
      <c r="B437" s="162"/>
      <c r="C437" s="163"/>
      <c r="D437" s="211" t="str">
        <f>IF(B437="","-",VLOOKUP(B437,Datos!$B$3:$C$25,2,FALSE))</f>
        <v>-</v>
      </c>
      <c r="E437" s="226"/>
      <c r="F437" s="163"/>
      <c r="G437" s="229"/>
      <c r="H437" s="81"/>
      <c r="I437" s="79"/>
      <c r="J437" s="217"/>
      <c r="K437" s="217"/>
      <c r="L437" s="214" t="str">
        <f>IF(AND(J437=Datos!$B$186,K437=Datos!$B$193),Datos!$D$186,IF(AND(J437=Datos!$B$186,K437=Datos!$B$194),Datos!$E$186,IF(AND(J437=Datos!$B$186,K437=Datos!$B$195),Datos!$F$186,IF(AND(J437=Datos!$B$186,K437=Datos!$B$196),Datos!$G$186,IF(AND(J437=Datos!$B$186,K437=Datos!$B$197),Datos!$H$186,IF(AND(J437=Datos!$B$187,K437=Datos!$B$193),Datos!$D$187,IF(AND(J437=Datos!$B$187,K437=Datos!$B$194),Datos!$E$187,IF(AND(J437=Datos!$B$187,K437=Datos!$B$195),Datos!$F$187,IF(AND(J437=Datos!$B$187,K437=Datos!$B$196),Datos!$G$187,IF(AND(J437=Datos!$B$187,K437=Datos!$B$197),Datos!$H$187,IF(AND(J437=Datos!$B$188,K437=Datos!$B$193),Datos!$D$188,IF(AND(J437=Datos!$B$188,K437=Datos!$B$194),Datos!$E$188,IF(AND(J437=Datos!$B$188,K437=Datos!$B$195),Datos!$F$188,IF(AND(J437=Datos!$B$188,K437=Datos!$B$196),Datos!$G$188,IF(AND(J437=Datos!$B$188,K437=Datos!$B$197),Datos!$H$188,IF(AND(J437=Datos!$B$189,K437=Datos!$B$193),Datos!$D$189,IF(AND(J437=Datos!$B$189,K437=Datos!$B$194),Datos!$E$189,IF(AND(J437=Datos!$B$189,K437=Datos!$B$195),Datos!$F$189,IF(AND(J437=Datos!$B$189,K437=Datos!$B$196),Datos!$G$189,IF(AND(J437=Datos!$B$189,K437=Datos!$B$197),Datos!$H$189,IF(AND(J437=Datos!$B$190,K437=Datos!$B$193),Datos!$D$190,IF(AND(J437=Datos!$B$190,K437=Datos!$B$194),Datos!$E$190,IF(AND(J437=Datos!$B$190,K437=Datos!$B$195),Datos!$F$190,IF(AND(J437=Datos!$B$190,K437=Datos!$B$196),Datos!$G$190,IF(AND(J437=Datos!$B$190,K437=Datos!$B$197),Datos!$H$190,"-")))))))))))))))))))))))))</f>
        <v>-</v>
      </c>
      <c r="M437" s="79"/>
      <c r="N437" s="81"/>
      <c r="O437" s="81"/>
      <c r="P437" s="81"/>
      <c r="Q437" s="81"/>
      <c r="R437" s="79"/>
      <c r="S437" s="81"/>
      <c r="T437" s="81"/>
      <c r="U437" s="81"/>
      <c r="V437" s="81"/>
      <c r="W437" s="80">
        <f>((IF(S437=Datos!$B$83,0,IF(S437=Datos!$B$84,5,IF(S437=Datos!$B$85,10,IF(S437=Datos!$B$86,15,IF(S437=Datos!$B$87,20,IF(S437=Datos!$B$88,25,0)))))))/100)+((IF(T437=Datos!$B$83,0,IF(T437=Datos!$B$84,5,IF(T437=Datos!$B$85,10,IF(T437=Datos!$B$86,15,IF(T437=Datos!$B$87,20,IF(T437=Datos!$B$88,25,0)))))))/100)+((IF(U437=Datos!$B$83,0,IF(U437=Datos!$B$84,5,IF(U437=Datos!$B$85,10,IF(U437=Datos!$B$86,15,IF(U437=Datos!$B$87,20,IF(U437=Datos!$B$88,25,0)))))))/100)+((IF(V437=Datos!$B$83,0,IF(V437=Datos!$B$84,5,IF(V437=Datos!$B$85,10,IF(V437=Datos!$B$86,15,IF(V437=Datos!$B$87,20,IF(V437=Datos!$B$88,25,0)))))))/100)</f>
        <v>0</v>
      </c>
      <c r="X437" s="220">
        <f>IF(ISERROR((IF(R437=Datos!$B$80,W437,0)+IF(R438=Datos!$B$80,W438,0)+IF(R439=Datos!$B$80,W439,0)+IF(R440=Datos!$B$80,W440,0)+IF(R441=Datos!$B$80,W441,0)+IF(R442=Datos!$B$80,W442,0))/(IF(R437=Datos!$B$80,1,0)+IF(R438=Datos!$B$80,1,0)+IF(R439=Datos!$B$80,1,0)+IF(R440=Datos!$B$80,1,0)+IF(R441=Datos!$B$80,1,0)+IF(R442=Datos!$B$80,1,0))),0,(IF(R437=Datos!$B$80,W437,0)+IF(R438=Datos!$B$80,W438,0)+IF(R439=Datos!$B$80,W439,0)+IF(R440=Datos!$B$80,W440,0)+IF(R441=Datos!$B$80,W441,0)+IF(R442=Datos!$B$80,W442,0))/(IF(R437=Datos!$B$80,1,0)+IF(R438=Datos!$B$80,1,0)+IF(R439=Datos!$B$80,1,0)+IF(R440=Datos!$B$80,1,0)+IF(R441=Datos!$B$80,1,0)+IF(R442=Datos!$B$80,1,0)))</f>
        <v>0</v>
      </c>
      <c r="Y437" s="211" t="str">
        <f>IF(J437="","-",(IF(X437&gt;0,(IF(J437=Datos!$B$65,Datos!$B$65,IF(AND(J437=Datos!$B$66,X437&gt;0.49),Datos!$B$65,IF(AND(J437=Datos!$B$67,X437&gt;0.74),Datos!$B$65,IF(AND(J437=Datos!$B$67,X437&lt;0.75,X437&gt;0.49),Datos!$B$66,IF(AND(J437=Datos!$B$68,X437&gt;0.74),Datos!$B$66,IF(AND(J437=Datos!$B$68,X437&lt;0.75,X437&gt;0.49),Datos!$B$67,IF(AND(J437=Datos!$B$69,X437&gt;0.74),Datos!$B$67,IF(AND(J437=Datos!$B$69,X437&lt;0.75,X437&gt;0.49),Datos!$B$68,J437))))))))),J437)))</f>
        <v>-</v>
      </c>
      <c r="Z437" s="223">
        <f>IF(ISERROR((IF(R437=Datos!$B$79,W437,0)+IF(R438=Datos!$B$79,W438,0)+IF(R439=Datos!$B$79,W439,0)+IF(R440=Datos!$B$79,W440,0)+IF(R441=Datos!$B$79,W441,0)+IF(R442=Datos!$B$79,W442,0))/(IF(R437=Datos!$B$79,1,0)+IF(R438=Datos!$B$79,1,0)+IF(R439=Datos!$B$79,1,0)+IF(R440=Datos!$B$79,1,0)+IF(R441=Datos!$B$79,1,0)+IF(R442=Datos!$B$79,1,0))),0,(IF(R437=Datos!$B$79,W437,0)+IF(R438=Datos!$B$79,W438,0)+IF(R439=Datos!$B$79,W439,0)+IF(R440=Datos!$B$79,W440,0)+IF(R441=Datos!$B$79,W441,0)+IF(R442=Datos!$B$79,W442,0))/(IF(R437=Datos!$B$79,1,0)+IF(R438=Datos!$B$79,1,0)+IF(R439=Datos!$B$79,1,0)+IF(R440=Datos!$B$79,1,0)+IF(R441=Datos!$B$79,1,0)+IF(R442=Datos!$B$79,1,0)))</f>
        <v>0</v>
      </c>
      <c r="AA437" s="211" t="str">
        <f>IF(K437="","-",(IF(Z437&gt;0,(IF(K437=Datos!$B$72,Datos!$B$72,IF(AND(K437=Datos!$B$73,Z437&gt;0.49),Datos!$B$72,IF(AND(K437=Datos!$B$74,Z437&gt;0.74),Datos!$B$72,IF(AND(K437=Datos!$B$74,Z437&lt;0.75,Z437&gt;0.49),Datos!$B$73,IF(AND(K437=Datos!$B$75,Z437&gt;0.74),Datos!$B$73,IF(AND(K437=Datos!$B$75,Z437&lt;0.75,Z437&gt;0.49),Datos!$B$74,IF(AND(K437=Datos!$B$76,Z437&gt;0.74),Datos!$B$74,IF(AND(K437=Datos!$B$76,Z437&lt;0.75,Z437&gt;0.49),Datos!$B$75,K437))))))))),K437)))</f>
        <v>-</v>
      </c>
      <c r="AB437" s="214" t="str">
        <f>IF(AND(Y437=Datos!$B$186,AA437=Datos!$B$193),Datos!$D$186,IF(AND(Y437=Datos!$B$186,AA437=Datos!$B$194),Datos!$E$186,IF(AND(Y437=Datos!$B$186,AA437=Datos!$B$195),Datos!$F$186,IF(AND(Y437=Datos!$B$186,AA437=Datos!$B$196),Datos!$G$186,IF(AND(Y437=Datos!$B$186,AA437=Datos!$B$197),Datos!$H$186,IF(AND(Y437=Datos!$B$187,AA437=Datos!$B$193),Datos!$D$187,IF(AND(Y437=Datos!$B$187,AA437=Datos!$B$194),Datos!$E$187,IF(AND(Y437=Datos!$B$187,AA437=Datos!$B$195),Datos!$F$187,IF(AND(Y437=Datos!$B$187,AA437=Datos!$B$196),Datos!$G$187,IF(AND(Y437=Datos!$B$187,AA437=Datos!$B$197),Datos!$H$187,IF(AND(Y437=Datos!$B$188,AA437=Datos!$B$193),Datos!$D$188,IF(AND(Y437=Datos!$B$188,AA437=Datos!$B$194),Datos!$E$188,IF(AND(Y437=Datos!$B$188,AA437=Datos!$B$195),Datos!$F$188,IF(AND(Y437=Datos!$B$188,AA437=Datos!$B$196),Datos!$G$188,IF(AND(Y437=Datos!$B$188,AA437=Datos!$B$197),Datos!$H$188,IF(AND(Y437=Datos!$B$189,AA437=Datos!$B$193),Datos!$D$189,IF(AND(Y437=Datos!$B$189,AA437=Datos!$B$194),Datos!$E$189,IF(AND(Y437=Datos!$B$189,AA437=Datos!$B$195),Datos!$F$189,IF(AND(Y437=Datos!$B$189,AA437=Datos!$B$196),Datos!$G$189,IF(AND(Y437=Datos!$B$189,AA437=Datos!$B$197),Datos!$H$189,IF(AND(Y437=Datos!$B$190,AA437=Datos!$B$193),Datos!$D$190,IF(AND(Y437=Datos!$B$190,AA437=Datos!$B$194),Datos!$E$190,IF(AND(Y437=Datos!$B$190,AA437=Datos!$B$195),Datos!$F$190,IF(AND(Y437=Datos!$B$190,AA437=Datos!$B$196),Datos!$G$190,IF(AND(Y437=Datos!$B$190,AA437=Datos!$B$197),Datos!$H$190,"-")))))))))))))))))))))))))</f>
        <v>-</v>
      </c>
      <c r="AC437" s="103"/>
    </row>
    <row r="438" spans="2:29" s="66" customFormat="1" ht="30" customHeight="1" x14ac:dyDescent="0.25">
      <c r="B438" s="164"/>
      <c r="C438" s="165"/>
      <c r="D438" s="212"/>
      <c r="E438" s="227"/>
      <c r="F438" s="165"/>
      <c r="G438" s="230"/>
      <c r="H438" s="99"/>
      <c r="I438" s="100"/>
      <c r="J438" s="218"/>
      <c r="K438" s="218"/>
      <c r="L438" s="215"/>
      <c r="M438" s="100"/>
      <c r="N438" s="99"/>
      <c r="O438" s="99"/>
      <c r="P438" s="99"/>
      <c r="Q438" s="99"/>
      <c r="R438" s="100"/>
      <c r="S438" s="99"/>
      <c r="T438" s="99"/>
      <c r="U438" s="99"/>
      <c r="V438" s="99"/>
      <c r="W438" s="96">
        <f>((IF(S438=Datos!$B$83,0,IF(S438=Datos!$B$84,5,IF(S438=Datos!$B$85,10,IF(S438=Datos!$B$86,15,IF(S438=Datos!$B$87,20,IF(S438=Datos!$B$88,25,0)))))))/100)+((IF(T438=Datos!$B$83,0,IF(T438=Datos!$B$84,5,IF(T438=Datos!$B$85,10,IF(T438=Datos!$B$86,15,IF(T438=Datos!$B$87,20,IF(T438=Datos!$B$88,25,0)))))))/100)+((IF(U438=Datos!$B$83,0,IF(U438=Datos!$B$84,5,IF(U438=Datos!$B$85,10,IF(U438=Datos!$B$86,15,IF(U438=Datos!$B$87,20,IF(U438=Datos!$B$88,25,0)))))))/100)+((IF(V438=Datos!$B$83,0,IF(V438=Datos!$B$84,5,IF(V438=Datos!$B$85,10,IF(V438=Datos!$B$86,15,IF(V438=Datos!$B$87,20,IF(V438=Datos!$B$88,25,0)))))))/100)</f>
        <v>0</v>
      </c>
      <c r="X438" s="221"/>
      <c r="Y438" s="212"/>
      <c r="Z438" s="224"/>
      <c r="AA438" s="212"/>
      <c r="AB438" s="215"/>
      <c r="AC438" s="104"/>
    </row>
    <row r="439" spans="2:29" s="66" customFormat="1" ht="30" customHeight="1" x14ac:dyDescent="0.25">
      <c r="B439" s="164"/>
      <c r="C439" s="165"/>
      <c r="D439" s="212"/>
      <c r="E439" s="227"/>
      <c r="F439" s="165"/>
      <c r="G439" s="230"/>
      <c r="H439" s="99"/>
      <c r="I439" s="100"/>
      <c r="J439" s="218"/>
      <c r="K439" s="218"/>
      <c r="L439" s="215"/>
      <c r="M439" s="100"/>
      <c r="N439" s="99"/>
      <c r="O439" s="99"/>
      <c r="P439" s="99"/>
      <c r="Q439" s="99"/>
      <c r="R439" s="100"/>
      <c r="S439" s="99"/>
      <c r="T439" s="99"/>
      <c r="U439" s="99"/>
      <c r="V439" s="99"/>
      <c r="W439" s="96">
        <f>((IF(S439=Datos!$B$83,0,IF(S439=Datos!$B$84,5,IF(S439=Datos!$B$85,10,IF(S439=Datos!$B$86,15,IF(S439=Datos!$B$87,20,IF(S439=Datos!$B$88,25,0)))))))/100)+((IF(T439=Datos!$B$83,0,IF(T439=Datos!$B$84,5,IF(T439=Datos!$B$85,10,IF(T439=Datos!$B$86,15,IF(T439=Datos!$B$87,20,IF(T439=Datos!$B$88,25,0)))))))/100)+((IF(U439=Datos!$B$83,0,IF(U439=Datos!$B$84,5,IF(U439=Datos!$B$85,10,IF(U439=Datos!$B$86,15,IF(U439=Datos!$B$87,20,IF(U439=Datos!$B$88,25,0)))))))/100)+((IF(V439=Datos!$B$83,0,IF(V439=Datos!$B$84,5,IF(V439=Datos!$B$85,10,IF(V439=Datos!$B$86,15,IF(V439=Datos!$B$87,20,IF(V439=Datos!$B$88,25,0)))))))/100)</f>
        <v>0</v>
      </c>
      <c r="X439" s="221"/>
      <c r="Y439" s="212"/>
      <c r="Z439" s="224"/>
      <c r="AA439" s="212"/>
      <c r="AB439" s="215"/>
      <c r="AC439" s="104"/>
    </row>
    <row r="440" spans="2:29" s="66" customFormat="1" ht="30" customHeight="1" x14ac:dyDescent="0.25">
      <c r="B440" s="164"/>
      <c r="C440" s="165"/>
      <c r="D440" s="212"/>
      <c r="E440" s="227"/>
      <c r="F440" s="165"/>
      <c r="G440" s="230"/>
      <c r="H440" s="99"/>
      <c r="I440" s="100"/>
      <c r="J440" s="218"/>
      <c r="K440" s="218"/>
      <c r="L440" s="215"/>
      <c r="M440" s="100"/>
      <c r="N440" s="99"/>
      <c r="O440" s="99"/>
      <c r="P440" s="99"/>
      <c r="Q440" s="99"/>
      <c r="R440" s="100"/>
      <c r="S440" s="99"/>
      <c r="T440" s="99"/>
      <c r="U440" s="99"/>
      <c r="V440" s="99"/>
      <c r="W440" s="96">
        <f>((IF(S440=Datos!$B$83,0,IF(S440=Datos!$B$84,5,IF(S440=Datos!$B$85,10,IF(S440=Datos!$B$86,15,IF(S440=Datos!$B$87,20,IF(S440=Datos!$B$88,25,0)))))))/100)+((IF(T440=Datos!$B$83,0,IF(T440=Datos!$B$84,5,IF(T440=Datos!$B$85,10,IF(T440=Datos!$B$86,15,IF(T440=Datos!$B$87,20,IF(T440=Datos!$B$88,25,0)))))))/100)+((IF(U440=Datos!$B$83,0,IF(U440=Datos!$B$84,5,IF(U440=Datos!$B$85,10,IF(U440=Datos!$B$86,15,IF(U440=Datos!$B$87,20,IF(U440=Datos!$B$88,25,0)))))))/100)+((IF(V440=Datos!$B$83,0,IF(V440=Datos!$B$84,5,IF(V440=Datos!$B$85,10,IF(V440=Datos!$B$86,15,IF(V440=Datos!$B$87,20,IF(V440=Datos!$B$88,25,0)))))))/100)</f>
        <v>0</v>
      </c>
      <c r="X440" s="221"/>
      <c r="Y440" s="212"/>
      <c r="Z440" s="224"/>
      <c r="AA440" s="212"/>
      <c r="AB440" s="215"/>
      <c r="AC440" s="104"/>
    </row>
    <row r="441" spans="2:29" s="66" customFormat="1" ht="30" customHeight="1" x14ac:dyDescent="0.25">
      <c r="B441" s="164"/>
      <c r="C441" s="165"/>
      <c r="D441" s="212"/>
      <c r="E441" s="227"/>
      <c r="F441" s="165"/>
      <c r="G441" s="230"/>
      <c r="H441" s="99"/>
      <c r="I441" s="100"/>
      <c r="J441" s="218"/>
      <c r="K441" s="218"/>
      <c r="L441" s="215"/>
      <c r="M441" s="100"/>
      <c r="N441" s="99"/>
      <c r="O441" s="99"/>
      <c r="P441" s="99"/>
      <c r="Q441" s="99"/>
      <c r="R441" s="100"/>
      <c r="S441" s="99"/>
      <c r="T441" s="99"/>
      <c r="U441" s="99"/>
      <c r="V441" s="99"/>
      <c r="W441" s="96">
        <f>((IF(S441=Datos!$B$83,0,IF(S441=Datos!$B$84,5,IF(S441=Datos!$B$85,10,IF(S441=Datos!$B$86,15,IF(S441=Datos!$B$87,20,IF(S441=Datos!$B$88,25,0)))))))/100)+((IF(T441=Datos!$B$83,0,IF(T441=Datos!$B$84,5,IF(T441=Datos!$B$85,10,IF(T441=Datos!$B$86,15,IF(T441=Datos!$B$87,20,IF(T441=Datos!$B$88,25,0)))))))/100)+((IF(U441=Datos!$B$83,0,IF(U441=Datos!$B$84,5,IF(U441=Datos!$B$85,10,IF(U441=Datos!$B$86,15,IF(U441=Datos!$B$87,20,IF(U441=Datos!$B$88,25,0)))))))/100)+((IF(V441=Datos!$B$83,0,IF(V441=Datos!$B$84,5,IF(V441=Datos!$B$85,10,IF(V441=Datos!$B$86,15,IF(V441=Datos!$B$87,20,IF(V441=Datos!$B$88,25,0)))))))/100)</f>
        <v>0</v>
      </c>
      <c r="X441" s="221"/>
      <c r="Y441" s="212"/>
      <c r="Z441" s="224"/>
      <c r="AA441" s="212"/>
      <c r="AB441" s="215"/>
      <c r="AC441" s="104"/>
    </row>
    <row r="442" spans="2:29" s="66" customFormat="1" ht="30" customHeight="1" thickBot="1" x14ac:dyDescent="0.3">
      <c r="B442" s="166"/>
      <c r="C442" s="167"/>
      <c r="D442" s="213"/>
      <c r="E442" s="228"/>
      <c r="F442" s="167"/>
      <c r="G442" s="231"/>
      <c r="H442" s="101"/>
      <c r="I442" s="102"/>
      <c r="J442" s="219"/>
      <c r="K442" s="219"/>
      <c r="L442" s="216"/>
      <c r="M442" s="102"/>
      <c r="N442" s="101"/>
      <c r="O442" s="101"/>
      <c r="P442" s="101"/>
      <c r="Q442" s="101"/>
      <c r="R442" s="102"/>
      <c r="S442" s="101"/>
      <c r="T442" s="101"/>
      <c r="U442" s="101"/>
      <c r="V442" s="101"/>
      <c r="W442" s="97">
        <f>((IF(S442=Datos!$B$83,0,IF(S442=Datos!$B$84,5,IF(S442=Datos!$B$85,10,IF(S442=Datos!$B$86,15,IF(S442=Datos!$B$87,20,IF(S442=Datos!$B$88,25,0)))))))/100)+((IF(T442=Datos!$B$83,0,IF(T442=Datos!$B$84,5,IF(T442=Datos!$B$85,10,IF(T442=Datos!$B$86,15,IF(T442=Datos!$B$87,20,IF(T442=Datos!$B$88,25,0)))))))/100)+((IF(U442=Datos!$B$83,0,IF(U442=Datos!$B$84,5,IF(U442=Datos!$B$85,10,IF(U442=Datos!$B$86,15,IF(U442=Datos!$B$87,20,IF(U442=Datos!$B$88,25,0)))))))/100)+((IF(V442=Datos!$B$83,0,IF(V442=Datos!$B$84,5,IF(V442=Datos!$B$85,10,IF(V442=Datos!$B$86,15,IF(V442=Datos!$B$87,20,IF(V442=Datos!$B$88,25,0)))))))/100)</f>
        <v>0</v>
      </c>
      <c r="X442" s="222"/>
      <c r="Y442" s="213"/>
      <c r="Z442" s="225"/>
      <c r="AA442" s="213"/>
      <c r="AB442" s="216"/>
      <c r="AC442" s="105"/>
    </row>
    <row r="443" spans="2:29" s="66" customFormat="1" ht="30" customHeight="1" x14ac:dyDescent="0.25">
      <c r="B443" s="162"/>
      <c r="C443" s="163"/>
      <c r="D443" s="211" t="str">
        <f>IF(B443="","-",VLOOKUP(B443,Datos!$B$3:$C$25,2,FALSE))</f>
        <v>-</v>
      </c>
      <c r="E443" s="226"/>
      <c r="F443" s="163"/>
      <c r="G443" s="229"/>
      <c r="H443" s="81"/>
      <c r="I443" s="79"/>
      <c r="J443" s="217"/>
      <c r="K443" s="217"/>
      <c r="L443" s="214" t="str">
        <f>IF(AND(J443=Datos!$B$186,K443=Datos!$B$193),Datos!$D$186,IF(AND(J443=Datos!$B$186,K443=Datos!$B$194),Datos!$E$186,IF(AND(J443=Datos!$B$186,K443=Datos!$B$195),Datos!$F$186,IF(AND(J443=Datos!$B$186,K443=Datos!$B$196),Datos!$G$186,IF(AND(J443=Datos!$B$186,K443=Datos!$B$197),Datos!$H$186,IF(AND(J443=Datos!$B$187,K443=Datos!$B$193),Datos!$D$187,IF(AND(J443=Datos!$B$187,K443=Datos!$B$194),Datos!$E$187,IF(AND(J443=Datos!$B$187,K443=Datos!$B$195),Datos!$F$187,IF(AND(J443=Datos!$B$187,K443=Datos!$B$196),Datos!$G$187,IF(AND(J443=Datos!$B$187,K443=Datos!$B$197),Datos!$H$187,IF(AND(J443=Datos!$B$188,K443=Datos!$B$193),Datos!$D$188,IF(AND(J443=Datos!$B$188,K443=Datos!$B$194),Datos!$E$188,IF(AND(J443=Datos!$B$188,K443=Datos!$B$195),Datos!$F$188,IF(AND(J443=Datos!$B$188,K443=Datos!$B$196),Datos!$G$188,IF(AND(J443=Datos!$B$188,K443=Datos!$B$197),Datos!$H$188,IF(AND(J443=Datos!$B$189,K443=Datos!$B$193),Datos!$D$189,IF(AND(J443=Datos!$B$189,K443=Datos!$B$194),Datos!$E$189,IF(AND(J443=Datos!$B$189,K443=Datos!$B$195),Datos!$F$189,IF(AND(J443=Datos!$B$189,K443=Datos!$B$196),Datos!$G$189,IF(AND(J443=Datos!$B$189,K443=Datos!$B$197),Datos!$H$189,IF(AND(J443=Datos!$B$190,K443=Datos!$B$193),Datos!$D$190,IF(AND(J443=Datos!$B$190,K443=Datos!$B$194),Datos!$E$190,IF(AND(J443=Datos!$B$190,K443=Datos!$B$195),Datos!$F$190,IF(AND(J443=Datos!$B$190,K443=Datos!$B$196),Datos!$G$190,IF(AND(J443=Datos!$B$190,K443=Datos!$B$197),Datos!$H$190,"-")))))))))))))))))))))))))</f>
        <v>-</v>
      </c>
      <c r="M443" s="79"/>
      <c r="N443" s="81"/>
      <c r="O443" s="81"/>
      <c r="P443" s="81"/>
      <c r="Q443" s="81"/>
      <c r="R443" s="79"/>
      <c r="S443" s="81"/>
      <c r="T443" s="81"/>
      <c r="U443" s="81"/>
      <c r="V443" s="81"/>
      <c r="W443" s="80">
        <f>((IF(S443=Datos!$B$83,0,IF(S443=Datos!$B$84,5,IF(S443=Datos!$B$85,10,IF(S443=Datos!$B$86,15,IF(S443=Datos!$B$87,20,IF(S443=Datos!$B$88,25,0)))))))/100)+((IF(T443=Datos!$B$83,0,IF(T443=Datos!$B$84,5,IF(T443=Datos!$B$85,10,IF(T443=Datos!$B$86,15,IF(T443=Datos!$B$87,20,IF(T443=Datos!$B$88,25,0)))))))/100)+((IF(U443=Datos!$B$83,0,IF(U443=Datos!$B$84,5,IF(U443=Datos!$B$85,10,IF(U443=Datos!$B$86,15,IF(U443=Datos!$B$87,20,IF(U443=Datos!$B$88,25,0)))))))/100)+((IF(V443=Datos!$B$83,0,IF(V443=Datos!$B$84,5,IF(V443=Datos!$B$85,10,IF(V443=Datos!$B$86,15,IF(V443=Datos!$B$87,20,IF(V443=Datos!$B$88,25,0)))))))/100)</f>
        <v>0</v>
      </c>
      <c r="X443" s="220">
        <f>IF(ISERROR((IF(R443=Datos!$B$80,W443,0)+IF(R444=Datos!$B$80,W444,0)+IF(R445=Datos!$B$80,W445,0)+IF(R446=Datos!$B$80,W446,0)+IF(R447=Datos!$B$80,W447,0)+IF(R448=Datos!$B$80,W448,0))/(IF(R443=Datos!$B$80,1,0)+IF(R444=Datos!$B$80,1,0)+IF(R445=Datos!$B$80,1,0)+IF(R446=Datos!$B$80,1,0)+IF(R447=Datos!$B$80,1,0)+IF(R448=Datos!$B$80,1,0))),0,(IF(R443=Datos!$B$80,W443,0)+IF(R444=Datos!$B$80,W444,0)+IF(R445=Datos!$B$80,W445,0)+IF(R446=Datos!$B$80,W446,0)+IF(R447=Datos!$B$80,W447,0)+IF(R448=Datos!$B$80,W448,0))/(IF(R443=Datos!$B$80,1,0)+IF(R444=Datos!$B$80,1,0)+IF(R445=Datos!$B$80,1,0)+IF(R446=Datos!$B$80,1,0)+IF(R447=Datos!$B$80,1,0)+IF(R448=Datos!$B$80,1,0)))</f>
        <v>0</v>
      </c>
      <c r="Y443" s="211" t="str">
        <f>IF(J443="","-",(IF(X443&gt;0,(IF(J443=Datos!$B$65,Datos!$B$65,IF(AND(J443=Datos!$B$66,X443&gt;0.49),Datos!$B$65,IF(AND(J443=Datos!$B$67,X443&gt;0.74),Datos!$B$65,IF(AND(J443=Datos!$B$67,X443&lt;0.75,X443&gt;0.49),Datos!$B$66,IF(AND(J443=Datos!$B$68,X443&gt;0.74),Datos!$B$66,IF(AND(J443=Datos!$B$68,X443&lt;0.75,X443&gt;0.49),Datos!$B$67,IF(AND(J443=Datos!$B$69,X443&gt;0.74),Datos!$B$67,IF(AND(J443=Datos!$B$69,X443&lt;0.75,X443&gt;0.49),Datos!$B$68,J443))))))))),J443)))</f>
        <v>-</v>
      </c>
      <c r="Z443" s="223">
        <f>IF(ISERROR((IF(R443=Datos!$B$79,W443,0)+IF(R444=Datos!$B$79,W444,0)+IF(R445=Datos!$B$79,W445,0)+IF(R446=Datos!$B$79,W446,0)+IF(R447=Datos!$B$79,W447,0)+IF(R448=Datos!$B$79,W448,0))/(IF(R443=Datos!$B$79,1,0)+IF(R444=Datos!$B$79,1,0)+IF(R445=Datos!$B$79,1,0)+IF(R446=Datos!$B$79,1,0)+IF(R447=Datos!$B$79,1,0)+IF(R448=Datos!$B$79,1,0))),0,(IF(R443=Datos!$B$79,W443,0)+IF(R444=Datos!$B$79,W444,0)+IF(R445=Datos!$B$79,W445,0)+IF(R446=Datos!$B$79,W446,0)+IF(R447=Datos!$B$79,W447,0)+IF(R448=Datos!$B$79,W448,0))/(IF(R443=Datos!$B$79,1,0)+IF(R444=Datos!$B$79,1,0)+IF(R445=Datos!$B$79,1,0)+IF(R446=Datos!$B$79,1,0)+IF(R447=Datos!$B$79,1,0)+IF(R448=Datos!$B$79,1,0)))</f>
        <v>0</v>
      </c>
      <c r="AA443" s="211" t="str">
        <f>IF(K443="","-",(IF(Z443&gt;0,(IF(K443=Datos!$B$72,Datos!$B$72,IF(AND(K443=Datos!$B$73,Z443&gt;0.49),Datos!$B$72,IF(AND(K443=Datos!$B$74,Z443&gt;0.74),Datos!$B$72,IF(AND(K443=Datos!$B$74,Z443&lt;0.75,Z443&gt;0.49),Datos!$B$73,IF(AND(K443=Datos!$B$75,Z443&gt;0.74),Datos!$B$73,IF(AND(K443=Datos!$B$75,Z443&lt;0.75,Z443&gt;0.49),Datos!$B$74,IF(AND(K443=Datos!$B$76,Z443&gt;0.74),Datos!$B$74,IF(AND(K443=Datos!$B$76,Z443&lt;0.75,Z443&gt;0.49),Datos!$B$75,K443))))))))),K443)))</f>
        <v>-</v>
      </c>
      <c r="AB443" s="214" t="str">
        <f>IF(AND(Y443=Datos!$B$186,AA443=Datos!$B$193),Datos!$D$186,IF(AND(Y443=Datos!$B$186,AA443=Datos!$B$194),Datos!$E$186,IF(AND(Y443=Datos!$B$186,AA443=Datos!$B$195),Datos!$F$186,IF(AND(Y443=Datos!$B$186,AA443=Datos!$B$196),Datos!$G$186,IF(AND(Y443=Datos!$B$186,AA443=Datos!$B$197),Datos!$H$186,IF(AND(Y443=Datos!$B$187,AA443=Datos!$B$193),Datos!$D$187,IF(AND(Y443=Datos!$B$187,AA443=Datos!$B$194),Datos!$E$187,IF(AND(Y443=Datos!$B$187,AA443=Datos!$B$195),Datos!$F$187,IF(AND(Y443=Datos!$B$187,AA443=Datos!$B$196),Datos!$G$187,IF(AND(Y443=Datos!$B$187,AA443=Datos!$B$197),Datos!$H$187,IF(AND(Y443=Datos!$B$188,AA443=Datos!$B$193),Datos!$D$188,IF(AND(Y443=Datos!$B$188,AA443=Datos!$B$194),Datos!$E$188,IF(AND(Y443=Datos!$B$188,AA443=Datos!$B$195),Datos!$F$188,IF(AND(Y443=Datos!$B$188,AA443=Datos!$B$196),Datos!$G$188,IF(AND(Y443=Datos!$B$188,AA443=Datos!$B$197),Datos!$H$188,IF(AND(Y443=Datos!$B$189,AA443=Datos!$B$193),Datos!$D$189,IF(AND(Y443=Datos!$B$189,AA443=Datos!$B$194),Datos!$E$189,IF(AND(Y443=Datos!$B$189,AA443=Datos!$B$195),Datos!$F$189,IF(AND(Y443=Datos!$B$189,AA443=Datos!$B$196),Datos!$G$189,IF(AND(Y443=Datos!$B$189,AA443=Datos!$B$197),Datos!$H$189,IF(AND(Y443=Datos!$B$190,AA443=Datos!$B$193),Datos!$D$190,IF(AND(Y443=Datos!$B$190,AA443=Datos!$B$194),Datos!$E$190,IF(AND(Y443=Datos!$B$190,AA443=Datos!$B$195),Datos!$F$190,IF(AND(Y443=Datos!$B$190,AA443=Datos!$B$196),Datos!$G$190,IF(AND(Y443=Datos!$B$190,AA443=Datos!$B$197),Datos!$H$190,"-")))))))))))))))))))))))))</f>
        <v>-</v>
      </c>
      <c r="AC443" s="103"/>
    </row>
    <row r="444" spans="2:29" s="66" customFormat="1" ht="30" customHeight="1" x14ac:dyDescent="0.25">
      <c r="B444" s="164"/>
      <c r="C444" s="165"/>
      <c r="D444" s="212"/>
      <c r="E444" s="227"/>
      <c r="F444" s="165"/>
      <c r="G444" s="230"/>
      <c r="H444" s="99"/>
      <c r="I444" s="100"/>
      <c r="J444" s="218"/>
      <c r="K444" s="218"/>
      <c r="L444" s="215"/>
      <c r="M444" s="100"/>
      <c r="N444" s="99"/>
      <c r="O444" s="99"/>
      <c r="P444" s="99"/>
      <c r="Q444" s="99"/>
      <c r="R444" s="100"/>
      <c r="S444" s="99"/>
      <c r="T444" s="99"/>
      <c r="U444" s="99"/>
      <c r="V444" s="99"/>
      <c r="W444" s="96">
        <f>((IF(S444=Datos!$B$83,0,IF(S444=Datos!$B$84,5,IF(S444=Datos!$B$85,10,IF(S444=Datos!$B$86,15,IF(S444=Datos!$B$87,20,IF(S444=Datos!$B$88,25,0)))))))/100)+((IF(T444=Datos!$B$83,0,IF(T444=Datos!$B$84,5,IF(T444=Datos!$B$85,10,IF(T444=Datos!$B$86,15,IF(T444=Datos!$B$87,20,IF(T444=Datos!$B$88,25,0)))))))/100)+((IF(U444=Datos!$B$83,0,IF(U444=Datos!$B$84,5,IF(U444=Datos!$B$85,10,IF(U444=Datos!$B$86,15,IF(U444=Datos!$B$87,20,IF(U444=Datos!$B$88,25,0)))))))/100)+((IF(V444=Datos!$B$83,0,IF(V444=Datos!$B$84,5,IF(V444=Datos!$B$85,10,IF(V444=Datos!$B$86,15,IF(V444=Datos!$B$87,20,IF(V444=Datos!$B$88,25,0)))))))/100)</f>
        <v>0</v>
      </c>
      <c r="X444" s="221"/>
      <c r="Y444" s="212"/>
      <c r="Z444" s="224"/>
      <c r="AA444" s="212"/>
      <c r="AB444" s="215"/>
      <c r="AC444" s="104"/>
    </row>
    <row r="445" spans="2:29" s="66" customFormat="1" ht="30" customHeight="1" x14ac:dyDescent="0.25">
      <c r="B445" s="164"/>
      <c r="C445" s="165"/>
      <c r="D445" s="212"/>
      <c r="E445" s="227"/>
      <c r="F445" s="165"/>
      <c r="G445" s="230"/>
      <c r="H445" s="99"/>
      <c r="I445" s="100"/>
      <c r="J445" s="218"/>
      <c r="K445" s="218"/>
      <c r="L445" s="215"/>
      <c r="M445" s="100"/>
      <c r="N445" s="99"/>
      <c r="O445" s="99"/>
      <c r="P445" s="99"/>
      <c r="Q445" s="99"/>
      <c r="R445" s="100"/>
      <c r="S445" s="99"/>
      <c r="T445" s="99"/>
      <c r="U445" s="99"/>
      <c r="V445" s="99"/>
      <c r="W445" s="96">
        <f>((IF(S445=Datos!$B$83,0,IF(S445=Datos!$B$84,5,IF(S445=Datos!$B$85,10,IF(S445=Datos!$B$86,15,IF(S445=Datos!$B$87,20,IF(S445=Datos!$B$88,25,0)))))))/100)+((IF(T445=Datos!$B$83,0,IF(T445=Datos!$B$84,5,IF(T445=Datos!$B$85,10,IF(T445=Datos!$B$86,15,IF(T445=Datos!$B$87,20,IF(T445=Datos!$B$88,25,0)))))))/100)+((IF(U445=Datos!$B$83,0,IF(U445=Datos!$B$84,5,IF(U445=Datos!$B$85,10,IF(U445=Datos!$B$86,15,IF(U445=Datos!$B$87,20,IF(U445=Datos!$B$88,25,0)))))))/100)+((IF(V445=Datos!$B$83,0,IF(V445=Datos!$B$84,5,IF(V445=Datos!$B$85,10,IF(V445=Datos!$B$86,15,IF(V445=Datos!$B$87,20,IF(V445=Datos!$B$88,25,0)))))))/100)</f>
        <v>0</v>
      </c>
      <c r="X445" s="221"/>
      <c r="Y445" s="212"/>
      <c r="Z445" s="224"/>
      <c r="AA445" s="212"/>
      <c r="AB445" s="215"/>
      <c r="AC445" s="104"/>
    </row>
    <row r="446" spans="2:29" s="66" customFormat="1" ht="30" customHeight="1" x14ac:dyDescent="0.25">
      <c r="B446" s="164"/>
      <c r="C446" s="165"/>
      <c r="D446" s="212"/>
      <c r="E446" s="227"/>
      <c r="F446" s="165"/>
      <c r="G446" s="230"/>
      <c r="H446" s="99"/>
      <c r="I446" s="100"/>
      <c r="J446" s="218"/>
      <c r="K446" s="218"/>
      <c r="L446" s="215"/>
      <c r="M446" s="100"/>
      <c r="N446" s="99"/>
      <c r="O446" s="99"/>
      <c r="P446" s="99"/>
      <c r="Q446" s="99"/>
      <c r="R446" s="100"/>
      <c r="S446" s="99"/>
      <c r="T446" s="99"/>
      <c r="U446" s="99"/>
      <c r="V446" s="99"/>
      <c r="W446" s="96">
        <f>((IF(S446=Datos!$B$83,0,IF(S446=Datos!$B$84,5,IF(S446=Datos!$B$85,10,IF(S446=Datos!$B$86,15,IF(S446=Datos!$B$87,20,IF(S446=Datos!$B$88,25,0)))))))/100)+((IF(T446=Datos!$B$83,0,IF(T446=Datos!$B$84,5,IF(T446=Datos!$B$85,10,IF(T446=Datos!$B$86,15,IF(T446=Datos!$B$87,20,IF(T446=Datos!$B$88,25,0)))))))/100)+((IF(U446=Datos!$B$83,0,IF(U446=Datos!$B$84,5,IF(U446=Datos!$B$85,10,IF(U446=Datos!$B$86,15,IF(U446=Datos!$B$87,20,IF(U446=Datos!$B$88,25,0)))))))/100)+((IF(V446=Datos!$B$83,0,IF(V446=Datos!$B$84,5,IF(V446=Datos!$B$85,10,IF(V446=Datos!$B$86,15,IF(V446=Datos!$B$87,20,IF(V446=Datos!$B$88,25,0)))))))/100)</f>
        <v>0</v>
      </c>
      <c r="X446" s="221"/>
      <c r="Y446" s="212"/>
      <c r="Z446" s="224"/>
      <c r="AA446" s="212"/>
      <c r="AB446" s="215"/>
      <c r="AC446" s="104"/>
    </row>
    <row r="447" spans="2:29" s="66" customFormat="1" ht="30" customHeight="1" x14ac:dyDescent="0.25">
      <c r="B447" s="164"/>
      <c r="C447" s="165"/>
      <c r="D447" s="212"/>
      <c r="E447" s="227"/>
      <c r="F447" s="165"/>
      <c r="G447" s="230"/>
      <c r="H447" s="99"/>
      <c r="I447" s="100"/>
      <c r="J447" s="218"/>
      <c r="K447" s="218"/>
      <c r="L447" s="215"/>
      <c r="M447" s="100"/>
      <c r="N447" s="99"/>
      <c r="O447" s="99"/>
      <c r="P447" s="99"/>
      <c r="Q447" s="99"/>
      <c r="R447" s="100"/>
      <c r="S447" s="99"/>
      <c r="T447" s="99"/>
      <c r="U447" s="99"/>
      <c r="V447" s="99"/>
      <c r="W447" s="96">
        <f>((IF(S447=Datos!$B$83,0,IF(S447=Datos!$B$84,5,IF(S447=Datos!$B$85,10,IF(S447=Datos!$B$86,15,IF(S447=Datos!$B$87,20,IF(S447=Datos!$B$88,25,0)))))))/100)+((IF(T447=Datos!$B$83,0,IF(T447=Datos!$B$84,5,IF(T447=Datos!$B$85,10,IF(T447=Datos!$B$86,15,IF(T447=Datos!$B$87,20,IF(T447=Datos!$B$88,25,0)))))))/100)+((IF(U447=Datos!$B$83,0,IF(U447=Datos!$B$84,5,IF(U447=Datos!$B$85,10,IF(U447=Datos!$B$86,15,IF(U447=Datos!$B$87,20,IF(U447=Datos!$B$88,25,0)))))))/100)+((IF(V447=Datos!$B$83,0,IF(V447=Datos!$B$84,5,IF(V447=Datos!$B$85,10,IF(V447=Datos!$B$86,15,IF(V447=Datos!$B$87,20,IF(V447=Datos!$B$88,25,0)))))))/100)</f>
        <v>0</v>
      </c>
      <c r="X447" s="221"/>
      <c r="Y447" s="212"/>
      <c r="Z447" s="224"/>
      <c r="AA447" s="212"/>
      <c r="AB447" s="215"/>
      <c r="AC447" s="104"/>
    </row>
    <row r="448" spans="2:29" s="66" customFormat="1" ht="30" customHeight="1" thickBot="1" x14ac:dyDescent="0.3">
      <c r="B448" s="166"/>
      <c r="C448" s="167"/>
      <c r="D448" s="213"/>
      <c r="E448" s="228"/>
      <c r="F448" s="167"/>
      <c r="G448" s="231"/>
      <c r="H448" s="101"/>
      <c r="I448" s="102"/>
      <c r="J448" s="219"/>
      <c r="K448" s="219"/>
      <c r="L448" s="216"/>
      <c r="M448" s="102"/>
      <c r="N448" s="101"/>
      <c r="O448" s="101"/>
      <c r="P448" s="101"/>
      <c r="Q448" s="101"/>
      <c r="R448" s="102"/>
      <c r="S448" s="101"/>
      <c r="T448" s="101"/>
      <c r="U448" s="101"/>
      <c r="V448" s="101"/>
      <c r="W448" s="97">
        <f>((IF(S448=Datos!$B$83,0,IF(S448=Datos!$B$84,5,IF(S448=Datos!$B$85,10,IF(S448=Datos!$B$86,15,IF(S448=Datos!$B$87,20,IF(S448=Datos!$B$88,25,0)))))))/100)+((IF(T448=Datos!$B$83,0,IF(T448=Datos!$B$84,5,IF(T448=Datos!$B$85,10,IF(T448=Datos!$B$86,15,IF(T448=Datos!$B$87,20,IF(T448=Datos!$B$88,25,0)))))))/100)+((IF(U448=Datos!$B$83,0,IF(U448=Datos!$B$84,5,IF(U448=Datos!$B$85,10,IF(U448=Datos!$B$86,15,IF(U448=Datos!$B$87,20,IF(U448=Datos!$B$88,25,0)))))))/100)+((IF(V448=Datos!$B$83,0,IF(V448=Datos!$B$84,5,IF(V448=Datos!$B$85,10,IF(V448=Datos!$B$86,15,IF(V448=Datos!$B$87,20,IF(V448=Datos!$B$88,25,0)))))))/100)</f>
        <v>0</v>
      </c>
      <c r="X448" s="222"/>
      <c r="Y448" s="213"/>
      <c r="Z448" s="225"/>
      <c r="AA448" s="213"/>
      <c r="AB448" s="216"/>
      <c r="AC448" s="105"/>
    </row>
    <row r="449" spans="2:29" s="66" customFormat="1" ht="30" customHeight="1" x14ac:dyDescent="0.25">
      <c r="B449" s="162"/>
      <c r="C449" s="163"/>
      <c r="D449" s="211" t="str">
        <f>IF(B449="","-",VLOOKUP(B449,Datos!$B$3:$C$25,2,FALSE))</f>
        <v>-</v>
      </c>
      <c r="E449" s="226"/>
      <c r="F449" s="163"/>
      <c r="G449" s="229"/>
      <c r="H449" s="81"/>
      <c r="I449" s="79"/>
      <c r="J449" s="217"/>
      <c r="K449" s="217"/>
      <c r="L449" s="214" t="str">
        <f>IF(AND(J449=Datos!$B$186,K449=Datos!$B$193),Datos!$D$186,IF(AND(J449=Datos!$B$186,K449=Datos!$B$194),Datos!$E$186,IF(AND(J449=Datos!$B$186,K449=Datos!$B$195),Datos!$F$186,IF(AND(J449=Datos!$B$186,K449=Datos!$B$196),Datos!$G$186,IF(AND(J449=Datos!$B$186,K449=Datos!$B$197),Datos!$H$186,IF(AND(J449=Datos!$B$187,K449=Datos!$B$193),Datos!$D$187,IF(AND(J449=Datos!$B$187,K449=Datos!$B$194),Datos!$E$187,IF(AND(J449=Datos!$B$187,K449=Datos!$B$195),Datos!$F$187,IF(AND(J449=Datos!$B$187,K449=Datos!$B$196),Datos!$G$187,IF(AND(J449=Datos!$B$187,K449=Datos!$B$197),Datos!$H$187,IF(AND(J449=Datos!$B$188,K449=Datos!$B$193),Datos!$D$188,IF(AND(J449=Datos!$B$188,K449=Datos!$B$194),Datos!$E$188,IF(AND(J449=Datos!$B$188,K449=Datos!$B$195),Datos!$F$188,IF(AND(J449=Datos!$B$188,K449=Datos!$B$196),Datos!$G$188,IF(AND(J449=Datos!$B$188,K449=Datos!$B$197),Datos!$H$188,IF(AND(J449=Datos!$B$189,K449=Datos!$B$193),Datos!$D$189,IF(AND(J449=Datos!$B$189,K449=Datos!$B$194),Datos!$E$189,IF(AND(J449=Datos!$B$189,K449=Datos!$B$195),Datos!$F$189,IF(AND(J449=Datos!$B$189,K449=Datos!$B$196),Datos!$G$189,IF(AND(J449=Datos!$B$189,K449=Datos!$B$197),Datos!$H$189,IF(AND(J449=Datos!$B$190,K449=Datos!$B$193),Datos!$D$190,IF(AND(J449=Datos!$B$190,K449=Datos!$B$194),Datos!$E$190,IF(AND(J449=Datos!$B$190,K449=Datos!$B$195),Datos!$F$190,IF(AND(J449=Datos!$B$190,K449=Datos!$B$196),Datos!$G$190,IF(AND(J449=Datos!$B$190,K449=Datos!$B$197),Datos!$H$190,"-")))))))))))))))))))))))))</f>
        <v>-</v>
      </c>
      <c r="M449" s="79"/>
      <c r="N449" s="81"/>
      <c r="O449" s="81"/>
      <c r="P449" s="81"/>
      <c r="Q449" s="81"/>
      <c r="R449" s="79"/>
      <c r="S449" s="81"/>
      <c r="T449" s="81"/>
      <c r="U449" s="81"/>
      <c r="V449" s="81"/>
      <c r="W449" s="80">
        <f>((IF(S449=Datos!$B$83,0,IF(S449=Datos!$B$84,5,IF(S449=Datos!$B$85,10,IF(S449=Datos!$B$86,15,IF(S449=Datos!$B$87,20,IF(S449=Datos!$B$88,25,0)))))))/100)+((IF(T449=Datos!$B$83,0,IF(T449=Datos!$B$84,5,IF(T449=Datos!$B$85,10,IF(T449=Datos!$B$86,15,IF(T449=Datos!$B$87,20,IF(T449=Datos!$B$88,25,0)))))))/100)+((IF(U449=Datos!$B$83,0,IF(U449=Datos!$B$84,5,IF(U449=Datos!$B$85,10,IF(U449=Datos!$B$86,15,IF(U449=Datos!$B$87,20,IF(U449=Datos!$B$88,25,0)))))))/100)+((IF(V449=Datos!$B$83,0,IF(V449=Datos!$B$84,5,IF(V449=Datos!$B$85,10,IF(V449=Datos!$B$86,15,IF(V449=Datos!$B$87,20,IF(V449=Datos!$B$88,25,0)))))))/100)</f>
        <v>0</v>
      </c>
      <c r="X449" s="220">
        <f>IF(ISERROR((IF(R449=Datos!$B$80,W449,0)+IF(R450=Datos!$B$80,W450,0)+IF(R451=Datos!$B$80,W451,0)+IF(R452=Datos!$B$80,W452,0)+IF(R453=Datos!$B$80,W453,0)+IF(R454=Datos!$B$80,W454,0))/(IF(R449=Datos!$B$80,1,0)+IF(R450=Datos!$B$80,1,0)+IF(R451=Datos!$B$80,1,0)+IF(R452=Datos!$B$80,1,0)+IF(R453=Datos!$B$80,1,0)+IF(R454=Datos!$B$80,1,0))),0,(IF(R449=Datos!$B$80,W449,0)+IF(R450=Datos!$B$80,W450,0)+IF(R451=Datos!$B$80,W451,0)+IF(R452=Datos!$B$80,W452,0)+IF(R453=Datos!$B$80,W453,0)+IF(R454=Datos!$B$80,W454,0))/(IF(R449=Datos!$B$80,1,0)+IF(R450=Datos!$B$80,1,0)+IF(R451=Datos!$B$80,1,0)+IF(R452=Datos!$B$80,1,0)+IF(R453=Datos!$B$80,1,0)+IF(R454=Datos!$B$80,1,0)))</f>
        <v>0</v>
      </c>
      <c r="Y449" s="211" t="str">
        <f>IF(J449="","-",(IF(X449&gt;0,(IF(J449=Datos!$B$65,Datos!$B$65,IF(AND(J449=Datos!$B$66,X449&gt;0.49),Datos!$B$65,IF(AND(J449=Datos!$B$67,X449&gt;0.74),Datos!$B$65,IF(AND(J449=Datos!$B$67,X449&lt;0.75,X449&gt;0.49),Datos!$B$66,IF(AND(J449=Datos!$B$68,X449&gt;0.74),Datos!$B$66,IF(AND(J449=Datos!$B$68,X449&lt;0.75,X449&gt;0.49),Datos!$B$67,IF(AND(J449=Datos!$B$69,X449&gt;0.74),Datos!$B$67,IF(AND(J449=Datos!$B$69,X449&lt;0.75,X449&gt;0.49),Datos!$B$68,J449))))))))),J449)))</f>
        <v>-</v>
      </c>
      <c r="Z449" s="223">
        <f>IF(ISERROR((IF(R449=Datos!$B$79,W449,0)+IF(R450=Datos!$B$79,W450,0)+IF(R451=Datos!$B$79,W451,0)+IF(R452=Datos!$B$79,W452,0)+IF(R453=Datos!$B$79,W453,0)+IF(R454=Datos!$B$79,W454,0))/(IF(R449=Datos!$B$79,1,0)+IF(R450=Datos!$B$79,1,0)+IF(R451=Datos!$B$79,1,0)+IF(R452=Datos!$B$79,1,0)+IF(R453=Datos!$B$79,1,0)+IF(R454=Datos!$B$79,1,0))),0,(IF(R449=Datos!$B$79,W449,0)+IF(R450=Datos!$B$79,W450,0)+IF(R451=Datos!$B$79,W451,0)+IF(R452=Datos!$B$79,W452,0)+IF(R453=Datos!$B$79,W453,0)+IF(R454=Datos!$B$79,W454,0))/(IF(R449=Datos!$B$79,1,0)+IF(R450=Datos!$B$79,1,0)+IF(R451=Datos!$B$79,1,0)+IF(R452=Datos!$B$79,1,0)+IF(R453=Datos!$B$79,1,0)+IF(R454=Datos!$B$79,1,0)))</f>
        <v>0</v>
      </c>
      <c r="AA449" s="211" t="str">
        <f>IF(K449="","-",(IF(Z449&gt;0,(IF(K449=Datos!$B$72,Datos!$B$72,IF(AND(K449=Datos!$B$73,Z449&gt;0.49),Datos!$B$72,IF(AND(K449=Datos!$B$74,Z449&gt;0.74),Datos!$B$72,IF(AND(K449=Datos!$B$74,Z449&lt;0.75,Z449&gt;0.49),Datos!$B$73,IF(AND(K449=Datos!$B$75,Z449&gt;0.74),Datos!$B$73,IF(AND(K449=Datos!$B$75,Z449&lt;0.75,Z449&gt;0.49),Datos!$B$74,IF(AND(K449=Datos!$B$76,Z449&gt;0.74),Datos!$B$74,IF(AND(K449=Datos!$B$76,Z449&lt;0.75,Z449&gt;0.49),Datos!$B$75,K449))))))))),K449)))</f>
        <v>-</v>
      </c>
      <c r="AB449" s="214" t="str">
        <f>IF(AND(Y449=Datos!$B$186,AA449=Datos!$B$193),Datos!$D$186,IF(AND(Y449=Datos!$B$186,AA449=Datos!$B$194),Datos!$E$186,IF(AND(Y449=Datos!$B$186,AA449=Datos!$B$195),Datos!$F$186,IF(AND(Y449=Datos!$B$186,AA449=Datos!$B$196),Datos!$G$186,IF(AND(Y449=Datos!$B$186,AA449=Datos!$B$197),Datos!$H$186,IF(AND(Y449=Datos!$B$187,AA449=Datos!$B$193),Datos!$D$187,IF(AND(Y449=Datos!$B$187,AA449=Datos!$B$194),Datos!$E$187,IF(AND(Y449=Datos!$B$187,AA449=Datos!$B$195),Datos!$F$187,IF(AND(Y449=Datos!$B$187,AA449=Datos!$B$196),Datos!$G$187,IF(AND(Y449=Datos!$B$187,AA449=Datos!$B$197),Datos!$H$187,IF(AND(Y449=Datos!$B$188,AA449=Datos!$B$193),Datos!$D$188,IF(AND(Y449=Datos!$B$188,AA449=Datos!$B$194),Datos!$E$188,IF(AND(Y449=Datos!$B$188,AA449=Datos!$B$195),Datos!$F$188,IF(AND(Y449=Datos!$B$188,AA449=Datos!$B$196),Datos!$G$188,IF(AND(Y449=Datos!$B$188,AA449=Datos!$B$197),Datos!$H$188,IF(AND(Y449=Datos!$B$189,AA449=Datos!$B$193),Datos!$D$189,IF(AND(Y449=Datos!$B$189,AA449=Datos!$B$194),Datos!$E$189,IF(AND(Y449=Datos!$B$189,AA449=Datos!$B$195),Datos!$F$189,IF(AND(Y449=Datos!$B$189,AA449=Datos!$B$196),Datos!$G$189,IF(AND(Y449=Datos!$B$189,AA449=Datos!$B$197),Datos!$H$189,IF(AND(Y449=Datos!$B$190,AA449=Datos!$B$193),Datos!$D$190,IF(AND(Y449=Datos!$B$190,AA449=Datos!$B$194),Datos!$E$190,IF(AND(Y449=Datos!$B$190,AA449=Datos!$B$195),Datos!$F$190,IF(AND(Y449=Datos!$B$190,AA449=Datos!$B$196),Datos!$G$190,IF(AND(Y449=Datos!$B$190,AA449=Datos!$B$197),Datos!$H$190,"-")))))))))))))))))))))))))</f>
        <v>-</v>
      </c>
      <c r="AC449" s="103"/>
    </row>
    <row r="450" spans="2:29" s="66" customFormat="1" ht="30" customHeight="1" x14ac:dyDescent="0.25">
      <c r="B450" s="164"/>
      <c r="C450" s="165"/>
      <c r="D450" s="212"/>
      <c r="E450" s="227"/>
      <c r="F450" s="165"/>
      <c r="G450" s="230"/>
      <c r="H450" s="99"/>
      <c r="I450" s="100"/>
      <c r="J450" s="218"/>
      <c r="K450" s="218"/>
      <c r="L450" s="215"/>
      <c r="M450" s="100"/>
      <c r="N450" s="99"/>
      <c r="O450" s="99"/>
      <c r="P450" s="99"/>
      <c r="Q450" s="99"/>
      <c r="R450" s="100"/>
      <c r="S450" s="99"/>
      <c r="T450" s="99"/>
      <c r="U450" s="99"/>
      <c r="V450" s="99"/>
      <c r="W450" s="96">
        <f>((IF(S450=Datos!$B$83,0,IF(S450=Datos!$B$84,5,IF(S450=Datos!$B$85,10,IF(S450=Datos!$B$86,15,IF(S450=Datos!$B$87,20,IF(S450=Datos!$B$88,25,0)))))))/100)+((IF(T450=Datos!$B$83,0,IF(T450=Datos!$B$84,5,IF(T450=Datos!$B$85,10,IF(T450=Datos!$B$86,15,IF(T450=Datos!$B$87,20,IF(T450=Datos!$B$88,25,0)))))))/100)+((IF(U450=Datos!$B$83,0,IF(U450=Datos!$B$84,5,IF(U450=Datos!$B$85,10,IF(U450=Datos!$B$86,15,IF(U450=Datos!$B$87,20,IF(U450=Datos!$B$88,25,0)))))))/100)+((IF(V450=Datos!$B$83,0,IF(V450=Datos!$B$84,5,IF(V450=Datos!$B$85,10,IF(V450=Datos!$B$86,15,IF(V450=Datos!$B$87,20,IF(V450=Datos!$B$88,25,0)))))))/100)</f>
        <v>0</v>
      </c>
      <c r="X450" s="221"/>
      <c r="Y450" s="212"/>
      <c r="Z450" s="224"/>
      <c r="AA450" s="212"/>
      <c r="AB450" s="215"/>
      <c r="AC450" s="104"/>
    </row>
    <row r="451" spans="2:29" s="66" customFormat="1" ht="30" customHeight="1" x14ac:dyDescent="0.25">
      <c r="B451" s="164"/>
      <c r="C451" s="165"/>
      <c r="D451" s="212"/>
      <c r="E451" s="227"/>
      <c r="F451" s="165"/>
      <c r="G451" s="230"/>
      <c r="H451" s="99"/>
      <c r="I451" s="100"/>
      <c r="J451" s="218"/>
      <c r="K451" s="218"/>
      <c r="L451" s="215"/>
      <c r="M451" s="100"/>
      <c r="N451" s="99"/>
      <c r="O451" s="99"/>
      <c r="P451" s="99"/>
      <c r="Q451" s="99"/>
      <c r="R451" s="100"/>
      <c r="S451" s="99"/>
      <c r="T451" s="99"/>
      <c r="U451" s="99"/>
      <c r="V451" s="99"/>
      <c r="W451" s="96">
        <f>((IF(S451=Datos!$B$83,0,IF(S451=Datos!$B$84,5,IF(S451=Datos!$B$85,10,IF(S451=Datos!$B$86,15,IF(S451=Datos!$B$87,20,IF(S451=Datos!$B$88,25,0)))))))/100)+((IF(T451=Datos!$B$83,0,IF(T451=Datos!$B$84,5,IF(T451=Datos!$B$85,10,IF(T451=Datos!$B$86,15,IF(T451=Datos!$B$87,20,IF(T451=Datos!$B$88,25,0)))))))/100)+((IF(U451=Datos!$B$83,0,IF(U451=Datos!$B$84,5,IF(U451=Datos!$B$85,10,IF(U451=Datos!$B$86,15,IF(U451=Datos!$B$87,20,IF(U451=Datos!$B$88,25,0)))))))/100)+((IF(V451=Datos!$B$83,0,IF(V451=Datos!$B$84,5,IF(V451=Datos!$B$85,10,IF(V451=Datos!$B$86,15,IF(V451=Datos!$B$87,20,IF(V451=Datos!$B$88,25,0)))))))/100)</f>
        <v>0</v>
      </c>
      <c r="X451" s="221"/>
      <c r="Y451" s="212"/>
      <c r="Z451" s="224"/>
      <c r="AA451" s="212"/>
      <c r="AB451" s="215"/>
      <c r="AC451" s="104"/>
    </row>
    <row r="452" spans="2:29" s="66" customFormat="1" ht="30" customHeight="1" x14ac:dyDescent="0.25">
      <c r="B452" s="164"/>
      <c r="C452" s="165"/>
      <c r="D452" s="212"/>
      <c r="E452" s="227"/>
      <c r="F452" s="165"/>
      <c r="G452" s="230"/>
      <c r="H452" s="99"/>
      <c r="I452" s="100"/>
      <c r="J452" s="218"/>
      <c r="K452" s="218"/>
      <c r="L452" s="215"/>
      <c r="M452" s="100"/>
      <c r="N452" s="99"/>
      <c r="O452" s="99"/>
      <c r="P452" s="99"/>
      <c r="Q452" s="99"/>
      <c r="R452" s="100"/>
      <c r="S452" s="99"/>
      <c r="T452" s="99"/>
      <c r="U452" s="99"/>
      <c r="V452" s="99"/>
      <c r="W452" s="96">
        <f>((IF(S452=Datos!$B$83,0,IF(S452=Datos!$B$84,5,IF(S452=Datos!$B$85,10,IF(S452=Datos!$B$86,15,IF(S452=Datos!$B$87,20,IF(S452=Datos!$B$88,25,0)))))))/100)+((IF(T452=Datos!$B$83,0,IF(T452=Datos!$B$84,5,IF(T452=Datos!$B$85,10,IF(T452=Datos!$B$86,15,IF(T452=Datos!$B$87,20,IF(T452=Datos!$B$88,25,0)))))))/100)+((IF(U452=Datos!$B$83,0,IF(U452=Datos!$B$84,5,IF(U452=Datos!$B$85,10,IF(U452=Datos!$B$86,15,IF(U452=Datos!$B$87,20,IF(U452=Datos!$B$88,25,0)))))))/100)+((IF(V452=Datos!$B$83,0,IF(V452=Datos!$B$84,5,IF(V452=Datos!$B$85,10,IF(V452=Datos!$B$86,15,IF(V452=Datos!$B$87,20,IF(V452=Datos!$B$88,25,0)))))))/100)</f>
        <v>0</v>
      </c>
      <c r="X452" s="221"/>
      <c r="Y452" s="212"/>
      <c r="Z452" s="224"/>
      <c r="AA452" s="212"/>
      <c r="AB452" s="215"/>
      <c r="AC452" s="104"/>
    </row>
    <row r="453" spans="2:29" s="66" customFormat="1" ht="30" customHeight="1" x14ac:dyDescent="0.25">
      <c r="B453" s="164"/>
      <c r="C453" s="165"/>
      <c r="D453" s="212"/>
      <c r="E453" s="227"/>
      <c r="F453" s="165"/>
      <c r="G453" s="230"/>
      <c r="H453" s="99"/>
      <c r="I453" s="100"/>
      <c r="J453" s="218"/>
      <c r="K453" s="218"/>
      <c r="L453" s="215"/>
      <c r="M453" s="100"/>
      <c r="N453" s="99"/>
      <c r="O453" s="99"/>
      <c r="P453" s="99"/>
      <c r="Q453" s="99"/>
      <c r="R453" s="100"/>
      <c r="S453" s="99"/>
      <c r="T453" s="99"/>
      <c r="U453" s="99"/>
      <c r="V453" s="99"/>
      <c r="W453" s="96">
        <f>((IF(S453=Datos!$B$83,0,IF(S453=Datos!$B$84,5,IF(S453=Datos!$B$85,10,IF(S453=Datos!$B$86,15,IF(S453=Datos!$B$87,20,IF(S453=Datos!$B$88,25,0)))))))/100)+((IF(T453=Datos!$B$83,0,IF(T453=Datos!$B$84,5,IF(T453=Datos!$B$85,10,IF(T453=Datos!$B$86,15,IF(T453=Datos!$B$87,20,IF(T453=Datos!$B$88,25,0)))))))/100)+((IF(U453=Datos!$B$83,0,IF(U453=Datos!$B$84,5,IF(U453=Datos!$B$85,10,IF(U453=Datos!$B$86,15,IF(U453=Datos!$B$87,20,IF(U453=Datos!$B$88,25,0)))))))/100)+((IF(V453=Datos!$B$83,0,IF(V453=Datos!$B$84,5,IF(V453=Datos!$B$85,10,IF(V453=Datos!$B$86,15,IF(V453=Datos!$B$87,20,IF(V453=Datos!$B$88,25,0)))))))/100)</f>
        <v>0</v>
      </c>
      <c r="X453" s="221"/>
      <c r="Y453" s="212"/>
      <c r="Z453" s="224"/>
      <c r="AA453" s="212"/>
      <c r="AB453" s="215"/>
      <c r="AC453" s="104"/>
    </row>
    <row r="454" spans="2:29" s="66" customFormat="1" ht="30" customHeight="1" thickBot="1" x14ac:dyDescent="0.3">
      <c r="B454" s="166"/>
      <c r="C454" s="167"/>
      <c r="D454" s="213"/>
      <c r="E454" s="228"/>
      <c r="F454" s="167"/>
      <c r="G454" s="231"/>
      <c r="H454" s="101"/>
      <c r="I454" s="102"/>
      <c r="J454" s="219"/>
      <c r="K454" s="219"/>
      <c r="L454" s="216"/>
      <c r="M454" s="102"/>
      <c r="N454" s="101"/>
      <c r="O454" s="101"/>
      <c r="P454" s="101"/>
      <c r="Q454" s="101"/>
      <c r="R454" s="102"/>
      <c r="S454" s="101"/>
      <c r="T454" s="101"/>
      <c r="U454" s="101"/>
      <c r="V454" s="101"/>
      <c r="W454" s="97">
        <f>((IF(S454=Datos!$B$83,0,IF(S454=Datos!$B$84,5,IF(S454=Datos!$B$85,10,IF(S454=Datos!$B$86,15,IF(S454=Datos!$B$87,20,IF(S454=Datos!$B$88,25,0)))))))/100)+((IF(T454=Datos!$B$83,0,IF(T454=Datos!$B$84,5,IF(T454=Datos!$B$85,10,IF(T454=Datos!$B$86,15,IF(T454=Datos!$B$87,20,IF(T454=Datos!$B$88,25,0)))))))/100)+((IF(U454=Datos!$B$83,0,IF(U454=Datos!$B$84,5,IF(U454=Datos!$B$85,10,IF(U454=Datos!$B$86,15,IF(U454=Datos!$B$87,20,IF(U454=Datos!$B$88,25,0)))))))/100)+((IF(V454=Datos!$B$83,0,IF(V454=Datos!$B$84,5,IF(V454=Datos!$B$85,10,IF(V454=Datos!$B$86,15,IF(V454=Datos!$B$87,20,IF(V454=Datos!$B$88,25,0)))))))/100)</f>
        <v>0</v>
      </c>
      <c r="X454" s="222"/>
      <c r="Y454" s="213"/>
      <c r="Z454" s="225"/>
      <c r="AA454" s="213"/>
      <c r="AB454" s="216"/>
      <c r="AC454" s="105"/>
    </row>
    <row r="455" spans="2:29" s="66" customFormat="1" ht="30" customHeight="1" x14ac:dyDescent="0.25">
      <c r="B455" s="162"/>
      <c r="C455" s="163"/>
      <c r="D455" s="211" t="str">
        <f>IF(B455="","-",VLOOKUP(B455,Datos!$B$3:$C$25,2,FALSE))</f>
        <v>-</v>
      </c>
      <c r="E455" s="226"/>
      <c r="F455" s="163"/>
      <c r="G455" s="229"/>
      <c r="H455" s="81"/>
      <c r="I455" s="79"/>
      <c r="J455" s="217"/>
      <c r="K455" s="217"/>
      <c r="L455" s="214" t="str">
        <f>IF(AND(J455=Datos!$B$186,K455=Datos!$B$193),Datos!$D$186,IF(AND(J455=Datos!$B$186,K455=Datos!$B$194),Datos!$E$186,IF(AND(J455=Datos!$B$186,K455=Datos!$B$195),Datos!$F$186,IF(AND(J455=Datos!$B$186,K455=Datos!$B$196),Datos!$G$186,IF(AND(J455=Datos!$B$186,K455=Datos!$B$197),Datos!$H$186,IF(AND(J455=Datos!$B$187,K455=Datos!$B$193),Datos!$D$187,IF(AND(J455=Datos!$B$187,K455=Datos!$B$194),Datos!$E$187,IF(AND(J455=Datos!$B$187,K455=Datos!$B$195),Datos!$F$187,IF(AND(J455=Datos!$B$187,K455=Datos!$B$196),Datos!$G$187,IF(AND(J455=Datos!$B$187,K455=Datos!$B$197),Datos!$H$187,IF(AND(J455=Datos!$B$188,K455=Datos!$B$193),Datos!$D$188,IF(AND(J455=Datos!$B$188,K455=Datos!$B$194),Datos!$E$188,IF(AND(J455=Datos!$B$188,K455=Datos!$B$195),Datos!$F$188,IF(AND(J455=Datos!$B$188,K455=Datos!$B$196),Datos!$G$188,IF(AND(J455=Datos!$B$188,K455=Datos!$B$197),Datos!$H$188,IF(AND(J455=Datos!$B$189,K455=Datos!$B$193),Datos!$D$189,IF(AND(J455=Datos!$B$189,K455=Datos!$B$194),Datos!$E$189,IF(AND(J455=Datos!$B$189,K455=Datos!$B$195),Datos!$F$189,IF(AND(J455=Datos!$B$189,K455=Datos!$B$196),Datos!$G$189,IF(AND(J455=Datos!$B$189,K455=Datos!$B$197),Datos!$H$189,IF(AND(J455=Datos!$B$190,K455=Datos!$B$193),Datos!$D$190,IF(AND(J455=Datos!$B$190,K455=Datos!$B$194),Datos!$E$190,IF(AND(J455=Datos!$B$190,K455=Datos!$B$195),Datos!$F$190,IF(AND(J455=Datos!$B$190,K455=Datos!$B$196),Datos!$G$190,IF(AND(J455=Datos!$B$190,K455=Datos!$B$197),Datos!$H$190,"-")))))))))))))))))))))))))</f>
        <v>-</v>
      </c>
      <c r="M455" s="79"/>
      <c r="N455" s="81"/>
      <c r="O455" s="81"/>
      <c r="P455" s="81"/>
      <c r="Q455" s="81"/>
      <c r="R455" s="79"/>
      <c r="S455" s="81"/>
      <c r="T455" s="81"/>
      <c r="U455" s="81"/>
      <c r="V455" s="81"/>
      <c r="W455" s="80">
        <f>((IF(S455=Datos!$B$83,0,IF(S455=Datos!$B$84,5,IF(S455=Datos!$B$85,10,IF(S455=Datos!$B$86,15,IF(S455=Datos!$B$87,20,IF(S455=Datos!$B$88,25,0)))))))/100)+((IF(T455=Datos!$B$83,0,IF(T455=Datos!$B$84,5,IF(T455=Datos!$B$85,10,IF(T455=Datos!$B$86,15,IF(T455=Datos!$B$87,20,IF(T455=Datos!$B$88,25,0)))))))/100)+((IF(U455=Datos!$B$83,0,IF(U455=Datos!$B$84,5,IF(U455=Datos!$B$85,10,IF(U455=Datos!$B$86,15,IF(U455=Datos!$B$87,20,IF(U455=Datos!$B$88,25,0)))))))/100)+((IF(V455=Datos!$B$83,0,IF(V455=Datos!$B$84,5,IF(V455=Datos!$B$85,10,IF(V455=Datos!$B$86,15,IF(V455=Datos!$B$87,20,IF(V455=Datos!$B$88,25,0)))))))/100)</f>
        <v>0</v>
      </c>
      <c r="X455" s="220">
        <f>IF(ISERROR((IF(R455=Datos!$B$80,W455,0)+IF(R456=Datos!$B$80,W456,0)+IF(R457=Datos!$B$80,W457,0)+IF(R458=Datos!$B$80,W458,0)+IF(R459=Datos!$B$80,W459,0)+IF(R460=Datos!$B$80,W460,0))/(IF(R455=Datos!$B$80,1,0)+IF(R456=Datos!$B$80,1,0)+IF(R457=Datos!$B$80,1,0)+IF(R458=Datos!$B$80,1,0)+IF(R459=Datos!$B$80,1,0)+IF(R460=Datos!$B$80,1,0))),0,(IF(R455=Datos!$B$80,W455,0)+IF(R456=Datos!$B$80,W456,0)+IF(R457=Datos!$B$80,W457,0)+IF(R458=Datos!$B$80,W458,0)+IF(R459=Datos!$B$80,W459,0)+IF(R460=Datos!$B$80,W460,0))/(IF(R455=Datos!$B$80,1,0)+IF(R456=Datos!$B$80,1,0)+IF(R457=Datos!$B$80,1,0)+IF(R458=Datos!$B$80,1,0)+IF(R459=Datos!$B$80,1,0)+IF(R460=Datos!$B$80,1,0)))</f>
        <v>0</v>
      </c>
      <c r="Y455" s="211" t="str">
        <f>IF(J455="","-",(IF(X455&gt;0,(IF(J455=Datos!$B$65,Datos!$B$65,IF(AND(J455=Datos!$B$66,X455&gt;0.49),Datos!$B$65,IF(AND(J455=Datos!$B$67,X455&gt;0.74),Datos!$B$65,IF(AND(J455=Datos!$B$67,X455&lt;0.75,X455&gt;0.49),Datos!$B$66,IF(AND(J455=Datos!$B$68,X455&gt;0.74),Datos!$B$66,IF(AND(J455=Datos!$B$68,X455&lt;0.75,X455&gt;0.49),Datos!$B$67,IF(AND(J455=Datos!$B$69,X455&gt;0.74),Datos!$B$67,IF(AND(J455=Datos!$B$69,X455&lt;0.75,X455&gt;0.49),Datos!$B$68,J455))))))))),J455)))</f>
        <v>-</v>
      </c>
      <c r="Z455" s="223">
        <f>IF(ISERROR((IF(R455=Datos!$B$79,W455,0)+IF(R456=Datos!$B$79,W456,0)+IF(R457=Datos!$B$79,W457,0)+IF(R458=Datos!$B$79,W458,0)+IF(R459=Datos!$B$79,W459,0)+IF(R460=Datos!$B$79,W460,0))/(IF(R455=Datos!$B$79,1,0)+IF(R456=Datos!$B$79,1,0)+IF(R457=Datos!$B$79,1,0)+IF(R458=Datos!$B$79,1,0)+IF(R459=Datos!$B$79,1,0)+IF(R460=Datos!$B$79,1,0))),0,(IF(R455=Datos!$B$79,W455,0)+IF(R456=Datos!$B$79,W456,0)+IF(R457=Datos!$B$79,W457,0)+IF(R458=Datos!$B$79,W458,0)+IF(R459=Datos!$B$79,W459,0)+IF(R460=Datos!$B$79,W460,0))/(IF(R455=Datos!$B$79,1,0)+IF(R456=Datos!$B$79,1,0)+IF(R457=Datos!$B$79,1,0)+IF(R458=Datos!$B$79,1,0)+IF(R459=Datos!$B$79,1,0)+IF(R460=Datos!$B$79,1,0)))</f>
        <v>0</v>
      </c>
      <c r="AA455" s="211" t="str">
        <f>IF(K455="","-",(IF(Z455&gt;0,(IF(K455=Datos!$B$72,Datos!$B$72,IF(AND(K455=Datos!$B$73,Z455&gt;0.49),Datos!$B$72,IF(AND(K455=Datos!$B$74,Z455&gt;0.74),Datos!$B$72,IF(AND(K455=Datos!$B$74,Z455&lt;0.75,Z455&gt;0.49),Datos!$B$73,IF(AND(K455=Datos!$B$75,Z455&gt;0.74),Datos!$B$73,IF(AND(K455=Datos!$B$75,Z455&lt;0.75,Z455&gt;0.49),Datos!$B$74,IF(AND(K455=Datos!$B$76,Z455&gt;0.74),Datos!$B$74,IF(AND(K455=Datos!$B$76,Z455&lt;0.75,Z455&gt;0.49),Datos!$B$75,K455))))))))),K455)))</f>
        <v>-</v>
      </c>
      <c r="AB455" s="214" t="str">
        <f>IF(AND(Y455=Datos!$B$186,AA455=Datos!$B$193),Datos!$D$186,IF(AND(Y455=Datos!$B$186,AA455=Datos!$B$194),Datos!$E$186,IF(AND(Y455=Datos!$B$186,AA455=Datos!$B$195),Datos!$F$186,IF(AND(Y455=Datos!$B$186,AA455=Datos!$B$196),Datos!$G$186,IF(AND(Y455=Datos!$B$186,AA455=Datos!$B$197),Datos!$H$186,IF(AND(Y455=Datos!$B$187,AA455=Datos!$B$193),Datos!$D$187,IF(AND(Y455=Datos!$B$187,AA455=Datos!$B$194),Datos!$E$187,IF(AND(Y455=Datos!$B$187,AA455=Datos!$B$195),Datos!$F$187,IF(AND(Y455=Datos!$B$187,AA455=Datos!$B$196),Datos!$G$187,IF(AND(Y455=Datos!$B$187,AA455=Datos!$B$197),Datos!$H$187,IF(AND(Y455=Datos!$B$188,AA455=Datos!$B$193),Datos!$D$188,IF(AND(Y455=Datos!$B$188,AA455=Datos!$B$194),Datos!$E$188,IF(AND(Y455=Datos!$B$188,AA455=Datos!$B$195),Datos!$F$188,IF(AND(Y455=Datos!$B$188,AA455=Datos!$B$196),Datos!$G$188,IF(AND(Y455=Datos!$B$188,AA455=Datos!$B$197),Datos!$H$188,IF(AND(Y455=Datos!$B$189,AA455=Datos!$B$193),Datos!$D$189,IF(AND(Y455=Datos!$B$189,AA455=Datos!$B$194),Datos!$E$189,IF(AND(Y455=Datos!$B$189,AA455=Datos!$B$195),Datos!$F$189,IF(AND(Y455=Datos!$B$189,AA455=Datos!$B$196),Datos!$G$189,IF(AND(Y455=Datos!$B$189,AA455=Datos!$B$197),Datos!$H$189,IF(AND(Y455=Datos!$B$190,AA455=Datos!$B$193),Datos!$D$190,IF(AND(Y455=Datos!$B$190,AA455=Datos!$B$194),Datos!$E$190,IF(AND(Y455=Datos!$B$190,AA455=Datos!$B$195),Datos!$F$190,IF(AND(Y455=Datos!$B$190,AA455=Datos!$B$196),Datos!$G$190,IF(AND(Y455=Datos!$B$190,AA455=Datos!$B$197),Datos!$H$190,"-")))))))))))))))))))))))))</f>
        <v>-</v>
      </c>
      <c r="AC455" s="103"/>
    </row>
    <row r="456" spans="2:29" s="66" customFormat="1" ht="30" customHeight="1" x14ac:dyDescent="0.25">
      <c r="B456" s="164"/>
      <c r="C456" s="165"/>
      <c r="D456" s="212"/>
      <c r="E456" s="227"/>
      <c r="F456" s="165"/>
      <c r="G456" s="230"/>
      <c r="H456" s="99"/>
      <c r="I456" s="100"/>
      <c r="J456" s="218"/>
      <c r="K456" s="218"/>
      <c r="L456" s="215"/>
      <c r="M456" s="100"/>
      <c r="N456" s="99"/>
      <c r="O456" s="99"/>
      <c r="P456" s="99"/>
      <c r="Q456" s="99"/>
      <c r="R456" s="100"/>
      <c r="S456" s="99"/>
      <c r="T456" s="99"/>
      <c r="U456" s="99"/>
      <c r="V456" s="99"/>
      <c r="W456" s="96">
        <f>((IF(S456=Datos!$B$83,0,IF(S456=Datos!$B$84,5,IF(S456=Datos!$B$85,10,IF(S456=Datos!$B$86,15,IF(S456=Datos!$B$87,20,IF(S456=Datos!$B$88,25,0)))))))/100)+((IF(T456=Datos!$B$83,0,IF(T456=Datos!$B$84,5,IF(T456=Datos!$B$85,10,IF(T456=Datos!$B$86,15,IF(T456=Datos!$B$87,20,IF(T456=Datos!$B$88,25,0)))))))/100)+((IF(U456=Datos!$B$83,0,IF(U456=Datos!$B$84,5,IF(U456=Datos!$B$85,10,IF(U456=Datos!$B$86,15,IF(U456=Datos!$B$87,20,IF(U456=Datos!$B$88,25,0)))))))/100)+((IF(V456=Datos!$B$83,0,IF(V456=Datos!$B$84,5,IF(V456=Datos!$B$85,10,IF(V456=Datos!$B$86,15,IF(V456=Datos!$B$87,20,IF(V456=Datos!$B$88,25,0)))))))/100)</f>
        <v>0</v>
      </c>
      <c r="X456" s="221"/>
      <c r="Y456" s="212"/>
      <c r="Z456" s="224"/>
      <c r="AA456" s="212"/>
      <c r="AB456" s="215"/>
      <c r="AC456" s="104"/>
    </row>
    <row r="457" spans="2:29" s="66" customFormat="1" ht="30" customHeight="1" x14ac:dyDescent="0.25">
      <c r="B457" s="164"/>
      <c r="C457" s="165"/>
      <c r="D457" s="212"/>
      <c r="E457" s="227"/>
      <c r="F457" s="165"/>
      <c r="G457" s="230"/>
      <c r="H457" s="99"/>
      <c r="I457" s="100"/>
      <c r="J457" s="218"/>
      <c r="K457" s="218"/>
      <c r="L457" s="215"/>
      <c r="M457" s="100"/>
      <c r="N457" s="99"/>
      <c r="O457" s="99"/>
      <c r="P457" s="99"/>
      <c r="Q457" s="99"/>
      <c r="R457" s="100"/>
      <c r="S457" s="99"/>
      <c r="T457" s="99"/>
      <c r="U457" s="99"/>
      <c r="V457" s="99"/>
      <c r="W457" s="96">
        <f>((IF(S457=Datos!$B$83,0,IF(S457=Datos!$B$84,5,IF(S457=Datos!$B$85,10,IF(S457=Datos!$B$86,15,IF(S457=Datos!$B$87,20,IF(S457=Datos!$B$88,25,0)))))))/100)+((IF(T457=Datos!$B$83,0,IF(T457=Datos!$B$84,5,IF(T457=Datos!$B$85,10,IF(T457=Datos!$B$86,15,IF(T457=Datos!$B$87,20,IF(T457=Datos!$B$88,25,0)))))))/100)+((IF(U457=Datos!$B$83,0,IF(U457=Datos!$B$84,5,IF(U457=Datos!$B$85,10,IF(U457=Datos!$B$86,15,IF(U457=Datos!$B$87,20,IF(U457=Datos!$B$88,25,0)))))))/100)+((IF(V457=Datos!$B$83,0,IF(V457=Datos!$B$84,5,IF(V457=Datos!$B$85,10,IF(V457=Datos!$B$86,15,IF(V457=Datos!$B$87,20,IF(V457=Datos!$B$88,25,0)))))))/100)</f>
        <v>0</v>
      </c>
      <c r="X457" s="221"/>
      <c r="Y457" s="212"/>
      <c r="Z457" s="224"/>
      <c r="AA457" s="212"/>
      <c r="AB457" s="215"/>
      <c r="AC457" s="104"/>
    </row>
    <row r="458" spans="2:29" s="66" customFormat="1" ht="30" customHeight="1" x14ac:dyDescent="0.25">
      <c r="B458" s="164"/>
      <c r="C458" s="165"/>
      <c r="D458" s="212"/>
      <c r="E458" s="227"/>
      <c r="F458" s="165"/>
      <c r="G458" s="230"/>
      <c r="H458" s="99"/>
      <c r="I458" s="100"/>
      <c r="J458" s="218"/>
      <c r="K458" s="218"/>
      <c r="L458" s="215"/>
      <c r="M458" s="100"/>
      <c r="N458" s="99"/>
      <c r="O458" s="99"/>
      <c r="P458" s="99"/>
      <c r="Q458" s="99"/>
      <c r="R458" s="100"/>
      <c r="S458" s="99"/>
      <c r="T458" s="99"/>
      <c r="U458" s="99"/>
      <c r="V458" s="99"/>
      <c r="W458" s="96">
        <f>((IF(S458=Datos!$B$83,0,IF(S458=Datos!$B$84,5,IF(S458=Datos!$B$85,10,IF(S458=Datos!$B$86,15,IF(S458=Datos!$B$87,20,IF(S458=Datos!$B$88,25,0)))))))/100)+((IF(T458=Datos!$B$83,0,IF(T458=Datos!$B$84,5,IF(T458=Datos!$B$85,10,IF(T458=Datos!$B$86,15,IF(T458=Datos!$B$87,20,IF(T458=Datos!$B$88,25,0)))))))/100)+((IF(U458=Datos!$B$83,0,IF(U458=Datos!$B$84,5,IF(U458=Datos!$B$85,10,IF(U458=Datos!$B$86,15,IF(U458=Datos!$B$87,20,IF(U458=Datos!$B$88,25,0)))))))/100)+((IF(V458=Datos!$B$83,0,IF(V458=Datos!$B$84,5,IF(V458=Datos!$B$85,10,IF(V458=Datos!$B$86,15,IF(V458=Datos!$B$87,20,IF(V458=Datos!$B$88,25,0)))))))/100)</f>
        <v>0</v>
      </c>
      <c r="X458" s="221"/>
      <c r="Y458" s="212"/>
      <c r="Z458" s="224"/>
      <c r="AA458" s="212"/>
      <c r="AB458" s="215"/>
      <c r="AC458" s="104"/>
    </row>
    <row r="459" spans="2:29" s="66" customFormat="1" ht="30" customHeight="1" x14ac:dyDescent="0.25">
      <c r="B459" s="164"/>
      <c r="C459" s="165"/>
      <c r="D459" s="212"/>
      <c r="E459" s="227"/>
      <c r="F459" s="165"/>
      <c r="G459" s="230"/>
      <c r="H459" s="99"/>
      <c r="I459" s="100"/>
      <c r="J459" s="218"/>
      <c r="K459" s="218"/>
      <c r="L459" s="215"/>
      <c r="M459" s="100"/>
      <c r="N459" s="99"/>
      <c r="O459" s="99"/>
      <c r="P459" s="99"/>
      <c r="Q459" s="99"/>
      <c r="R459" s="100"/>
      <c r="S459" s="99"/>
      <c r="T459" s="99"/>
      <c r="U459" s="99"/>
      <c r="V459" s="99"/>
      <c r="W459" s="96">
        <f>((IF(S459=Datos!$B$83,0,IF(S459=Datos!$B$84,5,IF(S459=Datos!$B$85,10,IF(S459=Datos!$B$86,15,IF(S459=Datos!$B$87,20,IF(S459=Datos!$B$88,25,0)))))))/100)+((IF(T459=Datos!$B$83,0,IF(T459=Datos!$B$84,5,IF(T459=Datos!$B$85,10,IF(T459=Datos!$B$86,15,IF(T459=Datos!$B$87,20,IF(T459=Datos!$B$88,25,0)))))))/100)+((IF(U459=Datos!$B$83,0,IF(U459=Datos!$B$84,5,IF(U459=Datos!$B$85,10,IF(U459=Datos!$B$86,15,IF(U459=Datos!$B$87,20,IF(U459=Datos!$B$88,25,0)))))))/100)+((IF(V459=Datos!$B$83,0,IF(V459=Datos!$B$84,5,IF(V459=Datos!$B$85,10,IF(V459=Datos!$B$86,15,IF(V459=Datos!$B$87,20,IF(V459=Datos!$B$88,25,0)))))))/100)</f>
        <v>0</v>
      </c>
      <c r="X459" s="221"/>
      <c r="Y459" s="212"/>
      <c r="Z459" s="224"/>
      <c r="AA459" s="212"/>
      <c r="AB459" s="215"/>
      <c r="AC459" s="104"/>
    </row>
    <row r="460" spans="2:29" s="66" customFormat="1" ht="30" customHeight="1" thickBot="1" x14ac:dyDescent="0.3">
      <c r="B460" s="166"/>
      <c r="C460" s="167"/>
      <c r="D460" s="213"/>
      <c r="E460" s="228"/>
      <c r="F460" s="167"/>
      <c r="G460" s="231"/>
      <c r="H460" s="101"/>
      <c r="I460" s="102"/>
      <c r="J460" s="219"/>
      <c r="K460" s="219"/>
      <c r="L460" s="216"/>
      <c r="M460" s="102"/>
      <c r="N460" s="101"/>
      <c r="O460" s="101"/>
      <c r="P460" s="101"/>
      <c r="Q460" s="101"/>
      <c r="R460" s="102"/>
      <c r="S460" s="101"/>
      <c r="T460" s="101"/>
      <c r="U460" s="101"/>
      <c r="V460" s="101"/>
      <c r="W460" s="97">
        <f>((IF(S460=Datos!$B$83,0,IF(S460=Datos!$B$84,5,IF(S460=Datos!$B$85,10,IF(S460=Datos!$B$86,15,IF(S460=Datos!$B$87,20,IF(S460=Datos!$B$88,25,0)))))))/100)+((IF(T460=Datos!$B$83,0,IF(T460=Datos!$B$84,5,IF(T460=Datos!$B$85,10,IF(T460=Datos!$B$86,15,IF(T460=Datos!$B$87,20,IF(T460=Datos!$B$88,25,0)))))))/100)+((IF(U460=Datos!$B$83,0,IF(U460=Datos!$B$84,5,IF(U460=Datos!$B$85,10,IF(U460=Datos!$B$86,15,IF(U460=Datos!$B$87,20,IF(U460=Datos!$B$88,25,0)))))))/100)+((IF(V460=Datos!$B$83,0,IF(V460=Datos!$B$84,5,IF(V460=Datos!$B$85,10,IF(V460=Datos!$B$86,15,IF(V460=Datos!$B$87,20,IF(V460=Datos!$B$88,25,0)))))))/100)</f>
        <v>0</v>
      </c>
      <c r="X460" s="222"/>
      <c r="Y460" s="213"/>
      <c r="Z460" s="225"/>
      <c r="AA460" s="213"/>
      <c r="AB460" s="216"/>
      <c r="AC460" s="105"/>
    </row>
    <row r="461" spans="2:29" s="66" customFormat="1" ht="30" customHeight="1" x14ac:dyDescent="0.25">
      <c r="B461" s="162"/>
      <c r="C461" s="163"/>
      <c r="D461" s="211" t="str">
        <f>IF(B461="","-",VLOOKUP(B461,Datos!$B$3:$C$25,2,FALSE))</f>
        <v>-</v>
      </c>
      <c r="E461" s="226"/>
      <c r="F461" s="163"/>
      <c r="G461" s="229"/>
      <c r="H461" s="81"/>
      <c r="I461" s="79"/>
      <c r="J461" s="217"/>
      <c r="K461" s="217"/>
      <c r="L461" s="214" t="str">
        <f>IF(AND(J461=Datos!$B$186,K461=Datos!$B$193),Datos!$D$186,IF(AND(J461=Datos!$B$186,K461=Datos!$B$194),Datos!$E$186,IF(AND(J461=Datos!$B$186,K461=Datos!$B$195),Datos!$F$186,IF(AND(J461=Datos!$B$186,K461=Datos!$B$196),Datos!$G$186,IF(AND(J461=Datos!$B$186,K461=Datos!$B$197),Datos!$H$186,IF(AND(J461=Datos!$B$187,K461=Datos!$B$193),Datos!$D$187,IF(AND(J461=Datos!$B$187,K461=Datos!$B$194),Datos!$E$187,IF(AND(J461=Datos!$B$187,K461=Datos!$B$195),Datos!$F$187,IF(AND(J461=Datos!$B$187,K461=Datos!$B$196),Datos!$G$187,IF(AND(J461=Datos!$B$187,K461=Datos!$B$197),Datos!$H$187,IF(AND(J461=Datos!$B$188,K461=Datos!$B$193),Datos!$D$188,IF(AND(J461=Datos!$B$188,K461=Datos!$B$194),Datos!$E$188,IF(AND(J461=Datos!$B$188,K461=Datos!$B$195),Datos!$F$188,IF(AND(J461=Datos!$B$188,K461=Datos!$B$196),Datos!$G$188,IF(AND(J461=Datos!$B$188,K461=Datos!$B$197),Datos!$H$188,IF(AND(J461=Datos!$B$189,K461=Datos!$B$193),Datos!$D$189,IF(AND(J461=Datos!$B$189,K461=Datos!$B$194),Datos!$E$189,IF(AND(J461=Datos!$B$189,K461=Datos!$B$195),Datos!$F$189,IF(AND(J461=Datos!$B$189,K461=Datos!$B$196),Datos!$G$189,IF(AND(J461=Datos!$B$189,K461=Datos!$B$197),Datos!$H$189,IF(AND(J461=Datos!$B$190,K461=Datos!$B$193),Datos!$D$190,IF(AND(J461=Datos!$B$190,K461=Datos!$B$194),Datos!$E$190,IF(AND(J461=Datos!$B$190,K461=Datos!$B$195),Datos!$F$190,IF(AND(J461=Datos!$B$190,K461=Datos!$B$196),Datos!$G$190,IF(AND(J461=Datos!$B$190,K461=Datos!$B$197),Datos!$H$190,"-")))))))))))))))))))))))))</f>
        <v>-</v>
      </c>
      <c r="M461" s="79"/>
      <c r="N461" s="81"/>
      <c r="O461" s="81"/>
      <c r="P461" s="81"/>
      <c r="Q461" s="81"/>
      <c r="R461" s="79"/>
      <c r="S461" s="81"/>
      <c r="T461" s="81"/>
      <c r="U461" s="81"/>
      <c r="V461" s="81"/>
      <c r="W461" s="80">
        <f>((IF(S461=Datos!$B$83,0,IF(S461=Datos!$B$84,5,IF(S461=Datos!$B$85,10,IF(S461=Datos!$B$86,15,IF(S461=Datos!$B$87,20,IF(S461=Datos!$B$88,25,0)))))))/100)+((IF(T461=Datos!$B$83,0,IF(T461=Datos!$B$84,5,IF(T461=Datos!$B$85,10,IF(T461=Datos!$B$86,15,IF(T461=Datos!$B$87,20,IF(T461=Datos!$B$88,25,0)))))))/100)+((IF(U461=Datos!$B$83,0,IF(U461=Datos!$B$84,5,IF(U461=Datos!$B$85,10,IF(U461=Datos!$B$86,15,IF(U461=Datos!$B$87,20,IF(U461=Datos!$B$88,25,0)))))))/100)+((IF(V461=Datos!$B$83,0,IF(V461=Datos!$B$84,5,IF(V461=Datos!$B$85,10,IF(V461=Datos!$B$86,15,IF(V461=Datos!$B$87,20,IF(V461=Datos!$B$88,25,0)))))))/100)</f>
        <v>0</v>
      </c>
      <c r="X461" s="220">
        <f>IF(ISERROR((IF(R461=Datos!$B$80,W461,0)+IF(R462=Datos!$B$80,W462,0)+IF(R463=Datos!$B$80,W463,0)+IF(R464=Datos!$B$80,W464,0)+IF(R465=Datos!$B$80,W465,0)+IF(R466=Datos!$B$80,W466,0))/(IF(R461=Datos!$B$80,1,0)+IF(R462=Datos!$B$80,1,0)+IF(R463=Datos!$B$80,1,0)+IF(R464=Datos!$B$80,1,0)+IF(R465=Datos!$B$80,1,0)+IF(R466=Datos!$B$80,1,0))),0,(IF(R461=Datos!$B$80,W461,0)+IF(R462=Datos!$B$80,W462,0)+IF(R463=Datos!$B$80,W463,0)+IF(R464=Datos!$B$80,W464,0)+IF(R465=Datos!$B$80,W465,0)+IF(R466=Datos!$B$80,W466,0))/(IF(R461=Datos!$B$80,1,0)+IF(R462=Datos!$B$80,1,0)+IF(R463=Datos!$B$80,1,0)+IF(R464=Datos!$B$80,1,0)+IF(R465=Datos!$B$80,1,0)+IF(R466=Datos!$B$80,1,0)))</f>
        <v>0</v>
      </c>
      <c r="Y461" s="211" t="str">
        <f>IF(J461="","-",(IF(X461&gt;0,(IF(J461=Datos!$B$65,Datos!$B$65,IF(AND(J461=Datos!$B$66,X461&gt;0.49),Datos!$B$65,IF(AND(J461=Datos!$B$67,X461&gt;0.74),Datos!$B$65,IF(AND(J461=Datos!$B$67,X461&lt;0.75,X461&gt;0.49),Datos!$B$66,IF(AND(J461=Datos!$B$68,X461&gt;0.74),Datos!$B$66,IF(AND(J461=Datos!$B$68,X461&lt;0.75,X461&gt;0.49),Datos!$B$67,IF(AND(J461=Datos!$B$69,X461&gt;0.74),Datos!$B$67,IF(AND(J461=Datos!$B$69,X461&lt;0.75,X461&gt;0.49),Datos!$B$68,J461))))))))),J461)))</f>
        <v>-</v>
      </c>
      <c r="Z461" s="223">
        <f>IF(ISERROR((IF(R461=Datos!$B$79,W461,0)+IF(R462=Datos!$B$79,W462,0)+IF(R463=Datos!$B$79,W463,0)+IF(R464=Datos!$B$79,W464,0)+IF(R465=Datos!$B$79,W465,0)+IF(R466=Datos!$B$79,W466,0))/(IF(R461=Datos!$B$79,1,0)+IF(R462=Datos!$B$79,1,0)+IF(R463=Datos!$B$79,1,0)+IF(R464=Datos!$B$79,1,0)+IF(R465=Datos!$B$79,1,0)+IF(R466=Datos!$B$79,1,0))),0,(IF(R461=Datos!$B$79,W461,0)+IF(R462=Datos!$B$79,W462,0)+IF(R463=Datos!$B$79,W463,0)+IF(R464=Datos!$B$79,W464,0)+IF(R465=Datos!$B$79,W465,0)+IF(R466=Datos!$B$79,W466,0))/(IF(R461=Datos!$B$79,1,0)+IF(R462=Datos!$B$79,1,0)+IF(R463=Datos!$B$79,1,0)+IF(R464=Datos!$B$79,1,0)+IF(R465=Datos!$B$79,1,0)+IF(R466=Datos!$B$79,1,0)))</f>
        <v>0</v>
      </c>
      <c r="AA461" s="211" t="str">
        <f>IF(K461="","-",(IF(Z461&gt;0,(IF(K461=Datos!$B$72,Datos!$B$72,IF(AND(K461=Datos!$B$73,Z461&gt;0.49),Datos!$B$72,IF(AND(K461=Datos!$B$74,Z461&gt;0.74),Datos!$B$72,IF(AND(K461=Datos!$B$74,Z461&lt;0.75,Z461&gt;0.49),Datos!$B$73,IF(AND(K461=Datos!$B$75,Z461&gt;0.74),Datos!$B$73,IF(AND(K461=Datos!$B$75,Z461&lt;0.75,Z461&gt;0.49),Datos!$B$74,IF(AND(K461=Datos!$B$76,Z461&gt;0.74),Datos!$B$74,IF(AND(K461=Datos!$B$76,Z461&lt;0.75,Z461&gt;0.49),Datos!$B$75,K461))))))))),K461)))</f>
        <v>-</v>
      </c>
      <c r="AB461" s="214" t="str">
        <f>IF(AND(Y461=Datos!$B$186,AA461=Datos!$B$193),Datos!$D$186,IF(AND(Y461=Datos!$B$186,AA461=Datos!$B$194),Datos!$E$186,IF(AND(Y461=Datos!$B$186,AA461=Datos!$B$195),Datos!$F$186,IF(AND(Y461=Datos!$B$186,AA461=Datos!$B$196),Datos!$G$186,IF(AND(Y461=Datos!$B$186,AA461=Datos!$B$197),Datos!$H$186,IF(AND(Y461=Datos!$B$187,AA461=Datos!$B$193),Datos!$D$187,IF(AND(Y461=Datos!$B$187,AA461=Datos!$B$194),Datos!$E$187,IF(AND(Y461=Datos!$B$187,AA461=Datos!$B$195),Datos!$F$187,IF(AND(Y461=Datos!$B$187,AA461=Datos!$B$196),Datos!$G$187,IF(AND(Y461=Datos!$B$187,AA461=Datos!$B$197),Datos!$H$187,IF(AND(Y461=Datos!$B$188,AA461=Datos!$B$193),Datos!$D$188,IF(AND(Y461=Datos!$B$188,AA461=Datos!$B$194),Datos!$E$188,IF(AND(Y461=Datos!$B$188,AA461=Datos!$B$195),Datos!$F$188,IF(AND(Y461=Datos!$B$188,AA461=Datos!$B$196),Datos!$G$188,IF(AND(Y461=Datos!$B$188,AA461=Datos!$B$197),Datos!$H$188,IF(AND(Y461=Datos!$B$189,AA461=Datos!$B$193),Datos!$D$189,IF(AND(Y461=Datos!$B$189,AA461=Datos!$B$194),Datos!$E$189,IF(AND(Y461=Datos!$B$189,AA461=Datos!$B$195),Datos!$F$189,IF(AND(Y461=Datos!$B$189,AA461=Datos!$B$196),Datos!$G$189,IF(AND(Y461=Datos!$B$189,AA461=Datos!$B$197),Datos!$H$189,IF(AND(Y461=Datos!$B$190,AA461=Datos!$B$193),Datos!$D$190,IF(AND(Y461=Datos!$B$190,AA461=Datos!$B$194),Datos!$E$190,IF(AND(Y461=Datos!$B$190,AA461=Datos!$B$195),Datos!$F$190,IF(AND(Y461=Datos!$B$190,AA461=Datos!$B$196),Datos!$G$190,IF(AND(Y461=Datos!$B$190,AA461=Datos!$B$197),Datos!$H$190,"-")))))))))))))))))))))))))</f>
        <v>-</v>
      </c>
      <c r="AC461" s="103"/>
    </row>
    <row r="462" spans="2:29" s="66" customFormat="1" ht="30" customHeight="1" x14ac:dyDescent="0.25">
      <c r="B462" s="164"/>
      <c r="C462" s="165"/>
      <c r="D462" s="212"/>
      <c r="E462" s="227"/>
      <c r="F462" s="165"/>
      <c r="G462" s="230"/>
      <c r="H462" s="99"/>
      <c r="I462" s="100"/>
      <c r="J462" s="218"/>
      <c r="K462" s="218"/>
      <c r="L462" s="215"/>
      <c r="M462" s="100"/>
      <c r="N462" s="99"/>
      <c r="O462" s="99"/>
      <c r="P462" s="99"/>
      <c r="Q462" s="99"/>
      <c r="R462" s="100"/>
      <c r="S462" s="99"/>
      <c r="T462" s="99"/>
      <c r="U462" s="99"/>
      <c r="V462" s="99"/>
      <c r="W462" s="96">
        <f>((IF(S462=Datos!$B$83,0,IF(S462=Datos!$B$84,5,IF(S462=Datos!$B$85,10,IF(S462=Datos!$B$86,15,IF(S462=Datos!$B$87,20,IF(S462=Datos!$B$88,25,0)))))))/100)+((IF(T462=Datos!$B$83,0,IF(T462=Datos!$B$84,5,IF(T462=Datos!$B$85,10,IF(T462=Datos!$B$86,15,IF(T462=Datos!$B$87,20,IF(T462=Datos!$B$88,25,0)))))))/100)+((IF(U462=Datos!$B$83,0,IF(U462=Datos!$B$84,5,IF(U462=Datos!$B$85,10,IF(U462=Datos!$B$86,15,IF(U462=Datos!$B$87,20,IF(U462=Datos!$B$88,25,0)))))))/100)+((IF(V462=Datos!$B$83,0,IF(V462=Datos!$B$84,5,IF(V462=Datos!$B$85,10,IF(V462=Datos!$B$86,15,IF(V462=Datos!$B$87,20,IF(V462=Datos!$B$88,25,0)))))))/100)</f>
        <v>0</v>
      </c>
      <c r="X462" s="221"/>
      <c r="Y462" s="212"/>
      <c r="Z462" s="224"/>
      <c r="AA462" s="212"/>
      <c r="AB462" s="215"/>
      <c r="AC462" s="104"/>
    </row>
    <row r="463" spans="2:29" s="66" customFormat="1" ht="30" customHeight="1" x14ac:dyDescent="0.25">
      <c r="B463" s="164"/>
      <c r="C463" s="165"/>
      <c r="D463" s="212"/>
      <c r="E463" s="227"/>
      <c r="F463" s="165"/>
      <c r="G463" s="230"/>
      <c r="H463" s="99"/>
      <c r="I463" s="100"/>
      <c r="J463" s="218"/>
      <c r="K463" s="218"/>
      <c r="L463" s="215"/>
      <c r="M463" s="100"/>
      <c r="N463" s="99"/>
      <c r="O463" s="99"/>
      <c r="P463" s="99"/>
      <c r="Q463" s="99"/>
      <c r="R463" s="100"/>
      <c r="S463" s="99"/>
      <c r="T463" s="99"/>
      <c r="U463" s="99"/>
      <c r="V463" s="99"/>
      <c r="W463" s="96">
        <f>((IF(S463=Datos!$B$83,0,IF(S463=Datos!$B$84,5,IF(S463=Datos!$B$85,10,IF(S463=Datos!$B$86,15,IF(S463=Datos!$B$87,20,IF(S463=Datos!$B$88,25,0)))))))/100)+((IF(T463=Datos!$B$83,0,IF(T463=Datos!$B$84,5,IF(T463=Datos!$B$85,10,IF(T463=Datos!$B$86,15,IF(T463=Datos!$B$87,20,IF(T463=Datos!$B$88,25,0)))))))/100)+((IF(U463=Datos!$B$83,0,IF(U463=Datos!$B$84,5,IF(U463=Datos!$B$85,10,IF(U463=Datos!$B$86,15,IF(U463=Datos!$B$87,20,IF(U463=Datos!$B$88,25,0)))))))/100)+((IF(V463=Datos!$B$83,0,IF(V463=Datos!$B$84,5,IF(V463=Datos!$B$85,10,IF(V463=Datos!$B$86,15,IF(V463=Datos!$B$87,20,IF(V463=Datos!$B$88,25,0)))))))/100)</f>
        <v>0</v>
      </c>
      <c r="X463" s="221"/>
      <c r="Y463" s="212"/>
      <c r="Z463" s="224"/>
      <c r="AA463" s="212"/>
      <c r="AB463" s="215"/>
      <c r="AC463" s="104"/>
    </row>
    <row r="464" spans="2:29" s="66" customFormat="1" ht="30" customHeight="1" x14ac:dyDescent="0.25">
      <c r="B464" s="164"/>
      <c r="C464" s="165"/>
      <c r="D464" s="212"/>
      <c r="E464" s="227"/>
      <c r="F464" s="165"/>
      <c r="G464" s="230"/>
      <c r="H464" s="99"/>
      <c r="I464" s="100"/>
      <c r="J464" s="218"/>
      <c r="K464" s="218"/>
      <c r="L464" s="215"/>
      <c r="M464" s="100"/>
      <c r="N464" s="99"/>
      <c r="O464" s="99"/>
      <c r="P464" s="99"/>
      <c r="Q464" s="99"/>
      <c r="R464" s="100"/>
      <c r="S464" s="99"/>
      <c r="T464" s="99"/>
      <c r="U464" s="99"/>
      <c r="V464" s="99"/>
      <c r="W464" s="96">
        <f>((IF(S464=Datos!$B$83,0,IF(S464=Datos!$B$84,5,IF(S464=Datos!$B$85,10,IF(S464=Datos!$B$86,15,IF(S464=Datos!$B$87,20,IF(S464=Datos!$B$88,25,0)))))))/100)+((IF(T464=Datos!$B$83,0,IF(T464=Datos!$B$84,5,IF(T464=Datos!$B$85,10,IF(T464=Datos!$B$86,15,IF(T464=Datos!$B$87,20,IF(T464=Datos!$B$88,25,0)))))))/100)+((IF(U464=Datos!$B$83,0,IF(U464=Datos!$B$84,5,IF(U464=Datos!$B$85,10,IF(U464=Datos!$B$86,15,IF(U464=Datos!$B$87,20,IF(U464=Datos!$B$88,25,0)))))))/100)+((IF(V464=Datos!$B$83,0,IF(V464=Datos!$B$84,5,IF(V464=Datos!$B$85,10,IF(V464=Datos!$B$86,15,IF(V464=Datos!$B$87,20,IF(V464=Datos!$B$88,25,0)))))))/100)</f>
        <v>0</v>
      </c>
      <c r="X464" s="221"/>
      <c r="Y464" s="212"/>
      <c r="Z464" s="224"/>
      <c r="AA464" s="212"/>
      <c r="AB464" s="215"/>
      <c r="AC464" s="104"/>
    </row>
    <row r="465" spans="2:29" s="66" customFormat="1" ht="30" customHeight="1" x14ac:dyDescent="0.25">
      <c r="B465" s="164"/>
      <c r="C465" s="165"/>
      <c r="D465" s="212"/>
      <c r="E465" s="227"/>
      <c r="F465" s="165"/>
      <c r="G465" s="230"/>
      <c r="H465" s="99"/>
      <c r="I465" s="100"/>
      <c r="J465" s="218"/>
      <c r="K465" s="218"/>
      <c r="L465" s="215"/>
      <c r="M465" s="100"/>
      <c r="N465" s="99"/>
      <c r="O465" s="99"/>
      <c r="P465" s="99"/>
      <c r="Q465" s="99"/>
      <c r="R465" s="100"/>
      <c r="S465" s="99"/>
      <c r="T465" s="99"/>
      <c r="U465" s="99"/>
      <c r="V465" s="99"/>
      <c r="W465" s="96">
        <f>((IF(S465=Datos!$B$83,0,IF(S465=Datos!$B$84,5,IF(S465=Datos!$B$85,10,IF(S465=Datos!$B$86,15,IF(S465=Datos!$B$87,20,IF(S465=Datos!$B$88,25,0)))))))/100)+((IF(T465=Datos!$B$83,0,IF(T465=Datos!$B$84,5,IF(T465=Datos!$B$85,10,IF(T465=Datos!$B$86,15,IF(T465=Datos!$B$87,20,IF(T465=Datos!$B$88,25,0)))))))/100)+((IF(U465=Datos!$B$83,0,IF(U465=Datos!$B$84,5,IF(U465=Datos!$B$85,10,IF(U465=Datos!$B$86,15,IF(U465=Datos!$B$87,20,IF(U465=Datos!$B$88,25,0)))))))/100)+((IF(V465=Datos!$B$83,0,IF(V465=Datos!$B$84,5,IF(V465=Datos!$B$85,10,IF(V465=Datos!$B$86,15,IF(V465=Datos!$B$87,20,IF(V465=Datos!$B$88,25,0)))))))/100)</f>
        <v>0</v>
      </c>
      <c r="X465" s="221"/>
      <c r="Y465" s="212"/>
      <c r="Z465" s="224"/>
      <c r="AA465" s="212"/>
      <c r="AB465" s="215"/>
      <c r="AC465" s="104"/>
    </row>
    <row r="466" spans="2:29" s="66" customFormat="1" ht="30" customHeight="1" thickBot="1" x14ac:dyDescent="0.3">
      <c r="B466" s="166"/>
      <c r="C466" s="167"/>
      <c r="D466" s="213"/>
      <c r="E466" s="228"/>
      <c r="F466" s="167"/>
      <c r="G466" s="231"/>
      <c r="H466" s="101"/>
      <c r="I466" s="102"/>
      <c r="J466" s="219"/>
      <c r="K466" s="219"/>
      <c r="L466" s="216"/>
      <c r="M466" s="102"/>
      <c r="N466" s="101"/>
      <c r="O466" s="101"/>
      <c r="P466" s="101"/>
      <c r="Q466" s="101"/>
      <c r="R466" s="102"/>
      <c r="S466" s="101"/>
      <c r="T466" s="101"/>
      <c r="U466" s="101"/>
      <c r="V466" s="101"/>
      <c r="W466" s="97">
        <f>((IF(S466=Datos!$B$83,0,IF(S466=Datos!$B$84,5,IF(S466=Datos!$B$85,10,IF(S466=Datos!$B$86,15,IF(S466=Datos!$B$87,20,IF(S466=Datos!$B$88,25,0)))))))/100)+((IF(T466=Datos!$B$83,0,IF(T466=Datos!$B$84,5,IF(T466=Datos!$B$85,10,IF(T466=Datos!$B$86,15,IF(T466=Datos!$B$87,20,IF(T466=Datos!$B$88,25,0)))))))/100)+((IF(U466=Datos!$B$83,0,IF(U466=Datos!$B$84,5,IF(U466=Datos!$B$85,10,IF(U466=Datos!$B$86,15,IF(U466=Datos!$B$87,20,IF(U466=Datos!$B$88,25,0)))))))/100)+((IF(V466=Datos!$B$83,0,IF(V466=Datos!$B$84,5,IF(V466=Datos!$B$85,10,IF(V466=Datos!$B$86,15,IF(V466=Datos!$B$87,20,IF(V466=Datos!$B$88,25,0)))))))/100)</f>
        <v>0</v>
      </c>
      <c r="X466" s="222"/>
      <c r="Y466" s="213"/>
      <c r="Z466" s="225"/>
      <c r="AA466" s="213"/>
      <c r="AB466" s="216"/>
      <c r="AC466" s="105"/>
    </row>
    <row r="467" spans="2:29" s="66" customFormat="1" ht="30" customHeight="1" x14ac:dyDescent="0.25">
      <c r="B467" s="162"/>
      <c r="C467" s="163"/>
      <c r="D467" s="211" t="str">
        <f>IF(B467="","-",VLOOKUP(B467,Datos!$B$3:$C$25,2,FALSE))</f>
        <v>-</v>
      </c>
      <c r="E467" s="226"/>
      <c r="F467" s="163"/>
      <c r="G467" s="229"/>
      <c r="H467" s="81"/>
      <c r="I467" s="79"/>
      <c r="J467" s="217"/>
      <c r="K467" s="217"/>
      <c r="L467" s="214" t="str">
        <f>IF(AND(J467=Datos!$B$186,K467=Datos!$B$193),Datos!$D$186,IF(AND(J467=Datos!$B$186,K467=Datos!$B$194),Datos!$E$186,IF(AND(J467=Datos!$B$186,K467=Datos!$B$195),Datos!$F$186,IF(AND(J467=Datos!$B$186,K467=Datos!$B$196),Datos!$G$186,IF(AND(J467=Datos!$B$186,K467=Datos!$B$197),Datos!$H$186,IF(AND(J467=Datos!$B$187,K467=Datos!$B$193),Datos!$D$187,IF(AND(J467=Datos!$B$187,K467=Datos!$B$194),Datos!$E$187,IF(AND(J467=Datos!$B$187,K467=Datos!$B$195),Datos!$F$187,IF(AND(J467=Datos!$B$187,K467=Datos!$B$196),Datos!$G$187,IF(AND(J467=Datos!$B$187,K467=Datos!$B$197),Datos!$H$187,IF(AND(J467=Datos!$B$188,K467=Datos!$B$193),Datos!$D$188,IF(AND(J467=Datos!$B$188,K467=Datos!$B$194),Datos!$E$188,IF(AND(J467=Datos!$B$188,K467=Datos!$B$195),Datos!$F$188,IF(AND(J467=Datos!$B$188,K467=Datos!$B$196),Datos!$G$188,IF(AND(J467=Datos!$B$188,K467=Datos!$B$197),Datos!$H$188,IF(AND(J467=Datos!$B$189,K467=Datos!$B$193),Datos!$D$189,IF(AND(J467=Datos!$B$189,K467=Datos!$B$194),Datos!$E$189,IF(AND(J467=Datos!$B$189,K467=Datos!$B$195),Datos!$F$189,IF(AND(J467=Datos!$B$189,K467=Datos!$B$196),Datos!$G$189,IF(AND(J467=Datos!$B$189,K467=Datos!$B$197),Datos!$H$189,IF(AND(J467=Datos!$B$190,K467=Datos!$B$193),Datos!$D$190,IF(AND(J467=Datos!$B$190,K467=Datos!$B$194),Datos!$E$190,IF(AND(J467=Datos!$B$190,K467=Datos!$B$195),Datos!$F$190,IF(AND(J467=Datos!$B$190,K467=Datos!$B$196),Datos!$G$190,IF(AND(J467=Datos!$B$190,K467=Datos!$B$197),Datos!$H$190,"-")))))))))))))))))))))))))</f>
        <v>-</v>
      </c>
      <c r="M467" s="79"/>
      <c r="N467" s="81"/>
      <c r="O467" s="81"/>
      <c r="P467" s="81"/>
      <c r="Q467" s="81"/>
      <c r="R467" s="79"/>
      <c r="S467" s="81"/>
      <c r="T467" s="81"/>
      <c r="U467" s="81"/>
      <c r="V467" s="81"/>
      <c r="W467" s="80">
        <f>((IF(S467=Datos!$B$83,0,IF(S467=Datos!$B$84,5,IF(S467=Datos!$B$85,10,IF(S467=Datos!$B$86,15,IF(S467=Datos!$B$87,20,IF(S467=Datos!$B$88,25,0)))))))/100)+((IF(T467=Datos!$B$83,0,IF(T467=Datos!$B$84,5,IF(T467=Datos!$B$85,10,IF(T467=Datos!$B$86,15,IF(T467=Datos!$B$87,20,IF(T467=Datos!$B$88,25,0)))))))/100)+((IF(U467=Datos!$B$83,0,IF(U467=Datos!$B$84,5,IF(U467=Datos!$B$85,10,IF(U467=Datos!$B$86,15,IF(U467=Datos!$B$87,20,IF(U467=Datos!$B$88,25,0)))))))/100)+((IF(V467=Datos!$B$83,0,IF(V467=Datos!$B$84,5,IF(V467=Datos!$B$85,10,IF(V467=Datos!$B$86,15,IF(V467=Datos!$B$87,20,IF(V467=Datos!$B$88,25,0)))))))/100)</f>
        <v>0</v>
      </c>
      <c r="X467" s="220">
        <f>IF(ISERROR((IF(R467=Datos!$B$80,W467,0)+IF(R468=Datos!$B$80,W468,0)+IF(R469=Datos!$B$80,W469,0)+IF(R470=Datos!$B$80,W470,0)+IF(R471=Datos!$B$80,W471,0)+IF(R472=Datos!$B$80,W472,0))/(IF(R467=Datos!$B$80,1,0)+IF(R468=Datos!$B$80,1,0)+IF(R469=Datos!$B$80,1,0)+IF(R470=Datos!$B$80,1,0)+IF(R471=Datos!$B$80,1,0)+IF(R472=Datos!$B$80,1,0))),0,(IF(R467=Datos!$B$80,W467,0)+IF(R468=Datos!$B$80,W468,0)+IF(R469=Datos!$B$80,W469,0)+IF(R470=Datos!$B$80,W470,0)+IF(R471=Datos!$B$80,W471,0)+IF(R472=Datos!$B$80,W472,0))/(IF(R467=Datos!$B$80,1,0)+IF(R468=Datos!$B$80,1,0)+IF(R469=Datos!$B$80,1,0)+IF(R470=Datos!$B$80,1,0)+IF(R471=Datos!$B$80,1,0)+IF(R472=Datos!$B$80,1,0)))</f>
        <v>0</v>
      </c>
      <c r="Y467" s="211" t="str">
        <f>IF(J467="","-",(IF(X467&gt;0,(IF(J467=Datos!$B$65,Datos!$B$65,IF(AND(J467=Datos!$B$66,X467&gt;0.49),Datos!$B$65,IF(AND(J467=Datos!$B$67,X467&gt;0.74),Datos!$B$65,IF(AND(J467=Datos!$B$67,X467&lt;0.75,X467&gt;0.49),Datos!$B$66,IF(AND(J467=Datos!$B$68,X467&gt;0.74),Datos!$B$66,IF(AND(J467=Datos!$B$68,X467&lt;0.75,X467&gt;0.49),Datos!$B$67,IF(AND(J467=Datos!$B$69,X467&gt;0.74),Datos!$B$67,IF(AND(J467=Datos!$B$69,X467&lt;0.75,X467&gt;0.49),Datos!$B$68,J467))))))))),J467)))</f>
        <v>-</v>
      </c>
      <c r="Z467" s="223">
        <f>IF(ISERROR((IF(R467=Datos!$B$79,W467,0)+IF(R468=Datos!$B$79,W468,0)+IF(R469=Datos!$B$79,W469,0)+IF(R470=Datos!$B$79,W470,0)+IF(R471=Datos!$B$79,W471,0)+IF(R472=Datos!$B$79,W472,0))/(IF(R467=Datos!$B$79,1,0)+IF(R468=Datos!$B$79,1,0)+IF(R469=Datos!$B$79,1,0)+IF(R470=Datos!$B$79,1,0)+IF(R471=Datos!$B$79,1,0)+IF(R472=Datos!$B$79,1,0))),0,(IF(R467=Datos!$B$79,W467,0)+IF(R468=Datos!$B$79,W468,0)+IF(R469=Datos!$B$79,W469,0)+IF(R470=Datos!$B$79,W470,0)+IF(R471=Datos!$B$79,W471,0)+IF(R472=Datos!$B$79,W472,0))/(IF(R467=Datos!$B$79,1,0)+IF(R468=Datos!$B$79,1,0)+IF(R469=Datos!$B$79,1,0)+IF(R470=Datos!$B$79,1,0)+IF(R471=Datos!$B$79,1,0)+IF(R472=Datos!$B$79,1,0)))</f>
        <v>0</v>
      </c>
      <c r="AA467" s="211" t="str">
        <f>IF(K467="","-",(IF(Z467&gt;0,(IF(K467=Datos!$B$72,Datos!$B$72,IF(AND(K467=Datos!$B$73,Z467&gt;0.49),Datos!$B$72,IF(AND(K467=Datos!$B$74,Z467&gt;0.74),Datos!$B$72,IF(AND(K467=Datos!$B$74,Z467&lt;0.75,Z467&gt;0.49),Datos!$B$73,IF(AND(K467=Datos!$B$75,Z467&gt;0.74),Datos!$B$73,IF(AND(K467=Datos!$B$75,Z467&lt;0.75,Z467&gt;0.49),Datos!$B$74,IF(AND(K467=Datos!$B$76,Z467&gt;0.74),Datos!$B$74,IF(AND(K467=Datos!$B$76,Z467&lt;0.75,Z467&gt;0.49),Datos!$B$75,K467))))))))),K467)))</f>
        <v>-</v>
      </c>
      <c r="AB467" s="214" t="str">
        <f>IF(AND(Y467=Datos!$B$186,AA467=Datos!$B$193),Datos!$D$186,IF(AND(Y467=Datos!$B$186,AA467=Datos!$B$194),Datos!$E$186,IF(AND(Y467=Datos!$B$186,AA467=Datos!$B$195),Datos!$F$186,IF(AND(Y467=Datos!$B$186,AA467=Datos!$B$196),Datos!$G$186,IF(AND(Y467=Datos!$B$186,AA467=Datos!$B$197),Datos!$H$186,IF(AND(Y467=Datos!$B$187,AA467=Datos!$B$193),Datos!$D$187,IF(AND(Y467=Datos!$B$187,AA467=Datos!$B$194),Datos!$E$187,IF(AND(Y467=Datos!$B$187,AA467=Datos!$B$195),Datos!$F$187,IF(AND(Y467=Datos!$B$187,AA467=Datos!$B$196),Datos!$G$187,IF(AND(Y467=Datos!$B$187,AA467=Datos!$B$197),Datos!$H$187,IF(AND(Y467=Datos!$B$188,AA467=Datos!$B$193),Datos!$D$188,IF(AND(Y467=Datos!$B$188,AA467=Datos!$B$194),Datos!$E$188,IF(AND(Y467=Datos!$B$188,AA467=Datos!$B$195),Datos!$F$188,IF(AND(Y467=Datos!$B$188,AA467=Datos!$B$196),Datos!$G$188,IF(AND(Y467=Datos!$B$188,AA467=Datos!$B$197),Datos!$H$188,IF(AND(Y467=Datos!$B$189,AA467=Datos!$B$193),Datos!$D$189,IF(AND(Y467=Datos!$B$189,AA467=Datos!$B$194),Datos!$E$189,IF(AND(Y467=Datos!$B$189,AA467=Datos!$B$195),Datos!$F$189,IF(AND(Y467=Datos!$B$189,AA467=Datos!$B$196),Datos!$G$189,IF(AND(Y467=Datos!$B$189,AA467=Datos!$B$197),Datos!$H$189,IF(AND(Y467=Datos!$B$190,AA467=Datos!$B$193),Datos!$D$190,IF(AND(Y467=Datos!$B$190,AA467=Datos!$B$194),Datos!$E$190,IF(AND(Y467=Datos!$B$190,AA467=Datos!$B$195),Datos!$F$190,IF(AND(Y467=Datos!$B$190,AA467=Datos!$B$196),Datos!$G$190,IF(AND(Y467=Datos!$B$190,AA467=Datos!$B$197),Datos!$H$190,"-")))))))))))))))))))))))))</f>
        <v>-</v>
      </c>
      <c r="AC467" s="103"/>
    </row>
    <row r="468" spans="2:29" s="66" customFormat="1" ht="30" customHeight="1" x14ac:dyDescent="0.25">
      <c r="B468" s="164"/>
      <c r="C468" s="165"/>
      <c r="D468" s="212"/>
      <c r="E468" s="227"/>
      <c r="F468" s="165"/>
      <c r="G468" s="230"/>
      <c r="H468" s="99"/>
      <c r="I468" s="100"/>
      <c r="J468" s="218"/>
      <c r="K468" s="218"/>
      <c r="L468" s="215"/>
      <c r="M468" s="100"/>
      <c r="N468" s="99"/>
      <c r="O468" s="99"/>
      <c r="P468" s="99"/>
      <c r="Q468" s="99"/>
      <c r="R468" s="100"/>
      <c r="S468" s="99"/>
      <c r="T468" s="99"/>
      <c r="U468" s="99"/>
      <c r="V468" s="99"/>
      <c r="W468" s="96">
        <f>((IF(S468=Datos!$B$83,0,IF(S468=Datos!$B$84,5,IF(S468=Datos!$B$85,10,IF(S468=Datos!$B$86,15,IF(S468=Datos!$B$87,20,IF(S468=Datos!$B$88,25,0)))))))/100)+((IF(T468=Datos!$B$83,0,IF(T468=Datos!$B$84,5,IF(T468=Datos!$B$85,10,IF(T468=Datos!$B$86,15,IF(T468=Datos!$B$87,20,IF(T468=Datos!$B$88,25,0)))))))/100)+((IF(U468=Datos!$B$83,0,IF(U468=Datos!$B$84,5,IF(U468=Datos!$B$85,10,IF(U468=Datos!$B$86,15,IF(U468=Datos!$B$87,20,IF(U468=Datos!$B$88,25,0)))))))/100)+((IF(V468=Datos!$B$83,0,IF(V468=Datos!$B$84,5,IF(V468=Datos!$B$85,10,IF(V468=Datos!$B$86,15,IF(V468=Datos!$B$87,20,IF(V468=Datos!$B$88,25,0)))))))/100)</f>
        <v>0</v>
      </c>
      <c r="X468" s="221"/>
      <c r="Y468" s="212"/>
      <c r="Z468" s="224"/>
      <c r="AA468" s="212"/>
      <c r="AB468" s="215"/>
      <c r="AC468" s="104"/>
    </row>
    <row r="469" spans="2:29" s="66" customFormat="1" ht="30" customHeight="1" x14ac:dyDescent="0.25">
      <c r="B469" s="164"/>
      <c r="C469" s="165"/>
      <c r="D469" s="212"/>
      <c r="E469" s="227"/>
      <c r="F469" s="165"/>
      <c r="G469" s="230"/>
      <c r="H469" s="99"/>
      <c r="I469" s="100"/>
      <c r="J469" s="218"/>
      <c r="K469" s="218"/>
      <c r="L469" s="215"/>
      <c r="M469" s="100"/>
      <c r="N469" s="99"/>
      <c r="O469" s="99"/>
      <c r="P469" s="99"/>
      <c r="Q469" s="99"/>
      <c r="R469" s="100"/>
      <c r="S469" s="99"/>
      <c r="T469" s="99"/>
      <c r="U469" s="99"/>
      <c r="V469" s="99"/>
      <c r="W469" s="96">
        <f>((IF(S469=Datos!$B$83,0,IF(S469=Datos!$B$84,5,IF(S469=Datos!$B$85,10,IF(S469=Datos!$B$86,15,IF(S469=Datos!$B$87,20,IF(S469=Datos!$B$88,25,0)))))))/100)+((IF(T469=Datos!$B$83,0,IF(T469=Datos!$B$84,5,IF(T469=Datos!$B$85,10,IF(T469=Datos!$B$86,15,IF(T469=Datos!$B$87,20,IF(T469=Datos!$B$88,25,0)))))))/100)+((IF(U469=Datos!$B$83,0,IF(U469=Datos!$B$84,5,IF(U469=Datos!$B$85,10,IF(U469=Datos!$B$86,15,IF(U469=Datos!$B$87,20,IF(U469=Datos!$B$88,25,0)))))))/100)+((IF(V469=Datos!$B$83,0,IF(V469=Datos!$B$84,5,IF(V469=Datos!$B$85,10,IF(V469=Datos!$B$86,15,IF(V469=Datos!$B$87,20,IF(V469=Datos!$B$88,25,0)))))))/100)</f>
        <v>0</v>
      </c>
      <c r="X469" s="221"/>
      <c r="Y469" s="212"/>
      <c r="Z469" s="224"/>
      <c r="AA469" s="212"/>
      <c r="AB469" s="215"/>
      <c r="AC469" s="104"/>
    </row>
    <row r="470" spans="2:29" s="66" customFormat="1" ht="30" customHeight="1" x14ac:dyDescent="0.25">
      <c r="B470" s="164"/>
      <c r="C470" s="165"/>
      <c r="D470" s="212"/>
      <c r="E470" s="227"/>
      <c r="F470" s="165"/>
      <c r="G470" s="230"/>
      <c r="H470" s="99"/>
      <c r="I470" s="100"/>
      <c r="J470" s="218"/>
      <c r="K470" s="218"/>
      <c r="L470" s="215"/>
      <c r="M470" s="100"/>
      <c r="N470" s="99"/>
      <c r="O470" s="99"/>
      <c r="P470" s="99"/>
      <c r="Q470" s="99"/>
      <c r="R470" s="100"/>
      <c r="S470" s="99"/>
      <c r="T470" s="99"/>
      <c r="U470" s="99"/>
      <c r="V470" s="99"/>
      <c r="W470" s="96">
        <f>((IF(S470=Datos!$B$83,0,IF(S470=Datos!$B$84,5,IF(S470=Datos!$B$85,10,IF(S470=Datos!$B$86,15,IF(S470=Datos!$B$87,20,IF(S470=Datos!$B$88,25,0)))))))/100)+((IF(T470=Datos!$B$83,0,IF(T470=Datos!$B$84,5,IF(T470=Datos!$B$85,10,IF(T470=Datos!$B$86,15,IF(T470=Datos!$B$87,20,IF(T470=Datos!$B$88,25,0)))))))/100)+((IF(U470=Datos!$B$83,0,IF(U470=Datos!$B$84,5,IF(U470=Datos!$B$85,10,IF(U470=Datos!$B$86,15,IF(U470=Datos!$B$87,20,IF(U470=Datos!$B$88,25,0)))))))/100)+((IF(V470=Datos!$B$83,0,IF(V470=Datos!$B$84,5,IF(V470=Datos!$B$85,10,IF(V470=Datos!$B$86,15,IF(V470=Datos!$B$87,20,IF(V470=Datos!$B$88,25,0)))))))/100)</f>
        <v>0</v>
      </c>
      <c r="X470" s="221"/>
      <c r="Y470" s="212"/>
      <c r="Z470" s="224"/>
      <c r="AA470" s="212"/>
      <c r="AB470" s="215"/>
      <c r="AC470" s="104"/>
    </row>
    <row r="471" spans="2:29" s="66" customFormat="1" ht="30" customHeight="1" x14ac:dyDescent="0.25">
      <c r="B471" s="164"/>
      <c r="C471" s="165"/>
      <c r="D471" s="212"/>
      <c r="E471" s="227"/>
      <c r="F471" s="165"/>
      <c r="G471" s="230"/>
      <c r="H471" s="99"/>
      <c r="I471" s="100"/>
      <c r="J471" s="218"/>
      <c r="K471" s="218"/>
      <c r="L471" s="215"/>
      <c r="M471" s="100"/>
      <c r="N471" s="99"/>
      <c r="O471" s="99"/>
      <c r="P471" s="99"/>
      <c r="Q471" s="99"/>
      <c r="R471" s="100"/>
      <c r="S471" s="99"/>
      <c r="T471" s="99"/>
      <c r="U471" s="99"/>
      <c r="V471" s="99"/>
      <c r="W471" s="96">
        <f>((IF(S471=Datos!$B$83,0,IF(S471=Datos!$B$84,5,IF(S471=Datos!$B$85,10,IF(S471=Datos!$B$86,15,IF(S471=Datos!$B$87,20,IF(S471=Datos!$B$88,25,0)))))))/100)+((IF(T471=Datos!$B$83,0,IF(T471=Datos!$B$84,5,IF(T471=Datos!$B$85,10,IF(T471=Datos!$B$86,15,IF(T471=Datos!$B$87,20,IF(T471=Datos!$B$88,25,0)))))))/100)+((IF(U471=Datos!$B$83,0,IF(U471=Datos!$B$84,5,IF(U471=Datos!$B$85,10,IF(U471=Datos!$B$86,15,IF(U471=Datos!$B$87,20,IF(U471=Datos!$B$88,25,0)))))))/100)+((IF(V471=Datos!$B$83,0,IF(V471=Datos!$B$84,5,IF(V471=Datos!$B$85,10,IF(V471=Datos!$B$86,15,IF(V471=Datos!$B$87,20,IF(V471=Datos!$B$88,25,0)))))))/100)</f>
        <v>0</v>
      </c>
      <c r="X471" s="221"/>
      <c r="Y471" s="212"/>
      <c r="Z471" s="224"/>
      <c r="AA471" s="212"/>
      <c r="AB471" s="215"/>
      <c r="AC471" s="104"/>
    </row>
    <row r="472" spans="2:29" s="66" customFormat="1" ht="30" customHeight="1" thickBot="1" x14ac:dyDescent="0.3">
      <c r="B472" s="166"/>
      <c r="C472" s="167"/>
      <c r="D472" s="213"/>
      <c r="E472" s="228"/>
      <c r="F472" s="167"/>
      <c r="G472" s="231"/>
      <c r="H472" s="101"/>
      <c r="I472" s="102"/>
      <c r="J472" s="219"/>
      <c r="K472" s="219"/>
      <c r="L472" s="216"/>
      <c r="M472" s="102"/>
      <c r="N472" s="101"/>
      <c r="O472" s="101"/>
      <c r="P472" s="101"/>
      <c r="Q472" s="101"/>
      <c r="R472" s="102"/>
      <c r="S472" s="101"/>
      <c r="T472" s="101"/>
      <c r="U472" s="101"/>
      <c r="V472" s="101"/>
      <c r="W472" s="97">
        <f>((IF(S472=Datos!$B$83,0,IF(S472=Datos!$B$84,5,IF(S472=Datos!$B$85,10,IF(S472=Datos!$B$86,15,IF(S472=Datos!$B$87,20,IF(S472=Datos!$B$88,25,0)))))))/100)+((IF(T472=Datos!$B$83,0,IF(T472=Datos!$B$84,5,IF(T472=Datos!$B$85,10,IF(T472=Datos!$B$86,15,IF(T472=Datos!$B$87,20,IF(T472=Datos!$B$88,25,0)))))))/100)+((IF(U472=Datos!$B$83,0,IF(U472=Datos!$B$84,5,IF(U472=Datos!$B$85,10,IF(U472=Datos!$B$86,15,IF(U472=Datos!$B$87,20,IF(U472=Datos!$B$88,25,0)))))))/100)+((IF(V472=Datos!$B$83,0,IF(V472=Datos!$B$84,5,IF(V472=Datos!$B$85,10,IF(V472=Datos!$B$86,15,IF(V472=Datos!$B$87,20,IF(V472=Datos!$B$88,25,0)))))))/100)</f>
        <v>0</v>
      </c>
      <c r="X472" s="222"/>
      <c r="Y472" s="213"/>
      <c r="Z472" s="225"/>
      <c r="AA472" s="213"/>
      <c r="AB472" s="216"/>
      <c r="AC472" s="105"/>
    </row>
    <row r="473" spans="2:29" s="66" customFormat="1" ht="30" customHeight="1" x14ac:dyDescent="0.25">
      <c r="B473" s="162"/>
      <c r="C473" s="163"/>
      <c r="D473" s="211" t="str">
        <f>IF(B473="","-",VLOOKUP(B473,Datos!$B$3:$C$25,2,FALSE))</f>
        <v>-</v>
      </c>
      <c r="E473" s="226"/>
      <c r="F473" s="163"/>
      <c r="G473" s="229"/>
      <c r="H473" s="81"/>
      <c r="I473" s="79"/>
      <c r="J473" s="217"/>
      <c r="K473" s="217"/>
      <c r="L473" s="214" t="str">
        <f>IF(AND(J473=Datos!$B$186,K473=Datos!$B$193),Datos!$D$186,IF(AND(J473=Datos!$B$186,K473=Datos!$B$194),Datos!$E$186,IF(AND(J473=Datos!$B$186,K473=Datos!$B$195),Datos!$F$186,IF(AND(J473=Datos!$B$186,K473=Datos!$B$196),Datos!$G$186,IF(AND(J473=Datos!$B$186,K473=Datos!$B$197),Datos!$H$186,IF(AND(J473=Datos!$B$187,K473=Datos!$B$193),Datos!$D$187,IF(AND(J473=Datos!$B$187,K473=Datos!$B$194),Datos!$E$187,IF(AND(J473=Datos!$B$187,K473=Datos!$B$195),Datos!$F$187,IF(AND(J473=Datos!$B$187,K473=Datos!$B$196),Datos!$G$187,IF(AND(J473=Datos!$B$187,K473=Datos!$B$197),Datos!$H$187,IF(AND(J473=Datos!$B$188,K473=Datos!$B$193),Datos!$D$188,IF(AND(J473=Datos!$B$188,K473=Datos!$B$194),Datos!$E$188,IF(AND(J473=Datos!$B$188,K473=Datos!$B$195),Datos!$F$188,IF(AND(J473=Datos!$B$188,K473=Datos!$B$196),Datos!$G$188,IF(AND(J473=Datos!$B$188,K473=Datos!$B$197),Datos!$H$188,IF(AND(J473=Datos!$B$189,K473=Datos!$B$193),Datos!$D$189,IF(AND(J473=Datos!$B$189,K473=Datos!$B$194),Datos!$E$189,IF(AND(J473=Datos!$B$189,K473=Datos!$B$195),Datos!$F$189,IF(AND(J473=Datos!$B$189,K473=Datos!$B$196),Datos!$G$189,IF(AND(J473=Datos!$B$189,K473=Datos!$B$197),Datos!$H$189,IF(AND(J473=Datos!$B$190,K473=Datos!$B$193),Datos!$D$190,IF(AND(J473=Datos!$B$190,K473=Datos!$B$194),Datos!$E$190,IF(AND(J473=Datos!$B$190,K473=Datos!$B$195),Datos!$F$190,IF(AND(J473=Datos!$B$190,K473=Datos!$B$196),Datos!$G$190,IF(AND(J473=Datos!$B$190,K473=Datos!$B$197),Datos!$H$190,"-")))))))))))))))))))))))))</f>
        <v>-</v>
      </c>
      <c r="M473" s="79"/>
      <c r="N473" s="81"/>
      <c r="O473" s="81"/>
      <c r="P473" s="81"/>
      <c r="Q473" s="81"/>
      <c r="R473" s="79"/>
      <c r="S473" s="81"/>
      <c r="T473" s="81"/>
      <c r="U473" s="81"/>
      <c r="V473" s="81"/>
      <c r="W473" s="80">
        <f>((IF(S473=Datos!$B$83,0,IF(S473=Datos!$B$84,5,IF(S473=Datos!$B$85,10,IF(S473=Datos!$B$86,15,IF(S473=Datos!$B$87,20,IF(S473=Datos!$B$88,25,0)))))))/100)+((IF(T473=Datos!$B$83,0,IF(T473=Datos!$B$84,5,IF(T473=Datos!$B$85,10,IF(T473=Datos!$B$86,15,IF(T473=Datos!$B$87,20,IF(T473=Datos!$B$88,25,0)))))))/100)+((IF(U473=Datos!$B$83,0,IF(U473=Datos!$B$84,5,IF(U473=Datos!$B$85,10,IF(U473=Datos!$B$86,15,IF(U473=Datos!$B$87,20,IF(U473=Datos!$B$88,25,0)))))))/100)+((IF(V473=Datos!$B$83,0,IF(V473=Datos!$B$84,5,IF(V473=Datos!$B$85,10,IF(V473=Datos!$B$86,15,IF(V473=Datos!$B$87,20,IF(V473=Datos!$B$88,25,0)))))))/100)</f>
        <v>0</v>
      </c>
      <c r="X473" s="220">
        <f>IF(ISERROR((IF(R473=Datos!$B$80,W473,0)+IF(R474=Datos!$B$80,W474,0)+IF(R475=Datos!$B$80,W475,0)+IF(R476=Datos!$B$80,W476,0)+IF(R477=Datos!$B$80,W477,0)+IF(R478=Datos!$B$80,W478,0))/(IF(R473=Datos!$B$80,1,0)+IF(R474=Datos!$B$80,1,0)+IF(R475=Datos!$B$80,1,0)+IF(R476=Datos!$B$80,1,0)+IF(R477=Datos!$B$80,1,0)+IF(R478=Datos!$B$80,1,0))),0,(IF(R473=Datos!$B$80,W473,0)+IF(R474=Datos!$B$80,W474,0)+IF(R475=Datos!$B$80,W475,0)+IF(R476=Datos!$B$80,W476,0)+IF(R477=Datos!$B$80,W477,0)+IF(R478=Datos!$B$80,W478,0))/(IF(R473=Datos!$B$80,1,0)+IF(R474=Datos!$B$80,1,0)+IF(R475=Datos!$B$80,1,0)+IF(R476=Datos!$B$80,1,0)+IF(R477=Datos!$B$80,1,0)+IF(R478=Datos!$B$80,1,0)))</f>
        <v>0</v>
      </c>
      <c r="Y473" s="211" t="str">
        <f>IF(J473="","-",(IF(X473&gt;0,(IF(J473=Datos!$B$65,Datos!$B$65,IF(AND(J473=Datos!$B$66,X473&gt;0.49),Datos!$B$65,IF(AND(J473=Datos!$B$67,X473&gt;0.74),Datos!$B$65,IF(AND(J473=Datos!$B$67,X473&lt;0.75,X473&gt;0.49),Datos!$B$66,IF(AND(J473=Datos!$B$68,X473&gt;0.74),Datos!$B$66,IF(AND(J473=Datos!$B$68,X473&lt;0.75,X473&gt;0.49),Datos!$B$67,IF(AND(J473=Datos!$B$69,X473&gt;0.74),Datos!$B$67,IF(AND(J473=Datos!$B$69,X473&lt;0.75,X473&gt;0.49),Datos!$B$68,J473))))))))),J473)))</f>
        <v>-</v>
      </c>
      <c r="Z473" s="223">
        <f>IF(ISERROR((IF(R473=Datos!$B$79,W473,0)+IF(R474=Datos!$B$79,W474,0)+IF(R475=Datos!$B$79,W475,0)+IF(R476=Datos!$B$79,W476,0)+IF(R477=Datos!$B$79,W477,0)+IF(R478=Datos!$B$79,W478,0))/(IF(R473=Datos!$B$79,1,0)+IF(R474=Datos!$B$79,1,0)+IF(R475=Datos!$B$79,1,0)+IF(R476=Datos!$B$79,1,0)+IF(R477=Datos!$B$79,1,0)+IF(R478=Datos!$B$79,1,0))),0,(IF(R473=Datos!$B$79,W473,0)+IF(R474=Datos!$B$79,W474,0)+IF(R475=Datos!$B$79,W475,0)+IF(R476=Datos!$B$79,W476,0)+IF(R477=Datos!$B$79,W477,0)+IF(R478=Datos!$B$79,W478,0))/(IF(R473=Datos!$B$79,1,0)+IF(R474=Datos!$B$79,1,0)+IF(R475=Datos!$B$79,1,0)+IF(R476=Datos!$B$79,1,0)+IF(R477=Datos!$B$79,1,0)+IF(R478=Datos!$B$79,1,0)))</f>
        <v>0</v>
      </c>
      <c r="AA473" s="211" t="str">
        <f>IF(K473="","-",(IF(Z473&gt;0,(IF(K473=Datos!$B$72,Datos!$B$72,IF(AND(K473=Datos!$B$73,Z473&gt;0.49),Datos!$B$72,IF(AND(K473=Datos!$B$74,Z473&gt;0.74),Datos!$B$72,IF(AND(K473=Datos!$B$74,Z473&lt;0.75,Z473&gt;0.49),Datos!$B$73,IF(AND(K473=Datos!$B$75,Z473&gt;0.74),Datos!$B$73,IF(AND(K473=Datos!$B$75,Z473&lt;0.75,Z473&gt;0.49),Datos!$B$74,IF(AND(K473=Datos!$B$76,Z473&gt;0.74),Datos!$B$74,IF(AND(K473=Datos!$B$76,Z473&lt;0.75,Z473&gt;0.49),Datos!$B$75,K473))))))))),K473)))</f>
        <v>-</v>
      </c>
      <c r="AB473" s="214" t="str">
        <f>IF(AND(Y473=Datos!$B$186,AA473=Datos!$B$193),Datos!$D$186,IF(AND(Y473=Datos!$B$186,AA473=Datos!$B$194),Datos!$E$186,IF(AND(Y473=Datos!$B$186,AA473=Datos!$B$195),Datos!$F$186,IF(AND(Y473=Datos!$B$186,AA473=Datos!$B$196),Datos!$G$186,IF(AND(Y473=Datos!$B$186,AA473=Datos!$B$197),Datos!$H$186,IF(AND(Y473=Datos!$B$187,AA473=Datos!$B$193),Datos!$D$187,IF(AND(Y473=Datos!$B$187,AA473=Datos!$B$194),Datos!$E$187,IF(AND(Y473=Datos!$B$187,AA473=Datos!$B$195),Datos!$F$187,IF(AND(Y473=Datos!$B$187,AA473=Datos!$B$196),Datos!$G$187,IF(AND(Y473=Datos!$B$187,AA473=Datos!$B$197),Datos!$H$187,IF(AND(Y473=Datos!$B$188,AA473=Datos!$B$193),Datos!$D$188,IF(AND(Y473=Datos!$B$188,AA473=Datos!$B$194),Datos!$E$188,IF(AND(Y473=Datos!$B$188,AA473=Datos!$B$195),Datos!$F$188,IF(AND(Y473=Datos!$B$188,AA473=Datos!$B$196),Datos!$G$188,IF(AND(Y473=Datos!$B$188,AA473=Datos!$B$197),Datos!$H$188,IF(AND(Y473=Datos!$B$189,AA473=Datos!$B$193),Datos!$D$189,IF(AND(Y473=Datos!$B$189,AA473=Datos!$B$194),Datos!$E$189,IF(AND(Y473=Datos!$B$189,AA473=Datos!$B$195),Datos!$F$189,IF(AND(Y473=Datos!$B$189,AA473=Datos!$B$196),Datos!$G$189,IF(AND(Y473=Datos!$B$189,AA473=Datos!$B$197),Datos!$H$189,IF(AND(Y473=Datos!$B$190,AA473=Datos!$B$193),Datos!$D$190,IF(AND(Y473=Datos!$B$190,AA473=Datos!$B$194),Datos!$E$190,IF(AND(Y473=Datos!$B$190,AA473=Datos!$B$195),Datos!$F$190,IF(AND(Y473=Datos!$B$190,AA473=Datos!$B$196),Datos!$G$190,IF(AND(Y473=Datos!$B$190,AA473=Datos!$B$197),Datos!$H$190,"-")))))))))))))))))))))))))</f>
        <v>-</v>
      </c>
      <c r="AC473" s="103"/>
    </row>
    <row r="474" spans="2:29" s="66" customFormat="1" ht="30" customHeight="1" x14ac:dyDescent="0.25">
      <c r="B474" s="164"/>
      <c r="C474" s="165"/>
      <c r="D474" s="212"/>
      <c r="E474" s="227"/>
      <c r="F474" s="165"/>
      <c r="G474" s="230"/>
      <c r="H474" s="99"/>
      <c r="I474" s="100"/>
      <c r="J474" s="218"/>
      <c r="K474" s="218"/>
      <c r="L474" s="215"/>
      <c r="M474" s="100"/>
      <c r="N474" s="99"/>
      <c r="O474" s="99"/>
      <c r="P474" s="99"/>
      <c r="Q474" s="99"/>
      <c r="R474" s="100"/>
      <c r="S474" s="99"/>
      <c r="T474" s="99"/>
      <c r="U474" s="99"/>
      <c r="V474" s="99"/>
      <c r="W474" s="96">
        <f>((IF(S474=Datos!$B$83,0,IF(S474=Datos!$B$84,5,IF(S474=Datos!$B$85,10,IF(S474=Datos!$B$86,15,IF(S474=Datos!$B$87,20,IF(S474=Datos!$B$88,25,0)))))))/100)+((IF(T474=Datos!$B$83,0,IF(T474=Datos!$B$84,5,IF(T474=Datos!$B$85,10,IF(T474=Datos!$B$86,15,IF(T474=Datos!$B$87,20,IF(T474=Datos!$B$88,25,0)))))))/100)+((IF(U474=Datos!$B$83,0,IF(U474=Datos!$B$84,5,IF(U474=Datos!$B$85,10,IF(U474=Datos!$B$86,15,IF(U474=Datos!$B$87,20,IF(U474=Datos!$B$88,25,0)))))))/100)+((IF(V474=Datos!$B$83,0,IF(V474=Datos!$B$84,5,IF(V474=Datos!$B$85,10,IF(V474=Datos!$B$86,15,IF(V474=Datos!$B$87,20,IF(V474=Datos!$B$88,25,0)))))))/100)</f>
        <v>0</v>
      </c>
      <c r="X474" s="221"/>
      <c r="Y474" s="212"/>
      <c r="Z474" s="224"/>
      <c r="AA474" s="212"/>
      <c r="AB474" s="215"/>
      <c r="AC474" s="104"/>
    </row>
    <row r="475" spans="2:29" s="66" customFormat="1" ht="30" customHeight="1" x14ac:dyDescent="0.25">
      <c r="B475" s="164"/>
      <c r="C475" s="165"/>
      <c r="D475" s="212"/>
      <c r="E475" s="227"/>
      <c r="F475" s="165"/>
      <c r="G475" s="230"/>
      <c r="H475" s="99"/>
      <c r="I475" s="100"/>
      <c r="J475" s="218"/>
      <c r="K475" s="218"/>
      <c r="L475" s="215"/>
      <c r="M475" s="100"/>
      <c r="N475" s="99"/>
      <c r="O475" s="99"/>
      <c r="P475" s="99"/>
      <c r="Q475" s="99"/>
      <c r="R475" s="100"/>
      <c r="S475" s="99"/>
      <c r="T475" s="99"/>
      <c r="U475" s="99"/>
      <c r="V475" s="99"/>
      <c r="W475" s="96">
        <f>((IF(S475=Datos!$B$83,0,IF(S475=Datos!$B$84,5,IF(S475=Datos!$B$85,10,IF(S475=Datos!$B$86,15,IF(S475=Datos!$B$87,20,IF(S475=Datos!$B$88,25,0)))))))/100)+((IF(T475=Datos!$B$83,0,IF(T475=Datos!$B$84,5,IF(T475=Datos!$B$85,10,IF(T475=Datos!$B$86,15,IF(T475=Datos!$B$87,20,IF(T475=Datos!$B$88,25,0)))))))/100)+((IF(U475=Datos!$B$83,0,IF(U475=Datos!$B$84,5,IF(U475=Datos!$B$85,10,IF(U475=Datos!$B$86,15,IF(U475=Datos!$B$87,20,IF(U475=Datos!$B$88,25,0)))))))/100)+((IF(V475=Datos!$B$83,0,IF(V475=Datos!$B$84,5,IF(V475=Datos!$B$85,10,IF(V475=Datos!$B$86,15,IF(V475=Datos!$B$87,20,IF(V475=Datos!$B$88,25,0)))))))/100)</f>
        <v>0</v>
      </c>
      <c r="X475" s="221"/>
      <c r="Y475" s="212"/>
      <c r="Z475" s="224"/>
      <c r="AA475" s="212"/>
      <c r="AB475" s="215"/>
      <c r="AC475" s="104"/>
    </row>
    <row r="476" spans="2:29" s="66" customFormat="1" ht="30" customHeight="1" x14ac:dyDescent="0.25">
      <c r="B476" s="164"/>
      <c r="C476" s="165"/>
      <c r="D476" s="212"/>
      <c r="E476" s="227"/>
      <c r="F476" s="165"/>
      <c r="G476" s="230"/>
      <c r="H476" s="99"/>
      <c r="I476" s="100"/>
      <c r="J476" s="218"/>
      <c r="K476" s="218"/>
      <c r="L476" s="215"/>
      <c r="M476" s="100"/>
      <c r="N476" s="99"/>
      <c r="O476" s="99"/>
      <c r="P476" s="99"/>
      <c r="Q476" s="99"/>
      <c r="R476" s="100"/>
      <c r="S476" s="99"/>
      <c r="T476" s="99"/>
      <c r="U476" s="99"/>
      <c r="V476" s="99"/>
      <c r="W476" s="96">
        <f>((IF(S476=Datos!$B$83,0,IF(S476=Datos!$B$84,5,IF(S476=Datos!$B$85,10,IF(S476=Datos!$B$86,15,IF(S476=Datos!$B$87,20,IF(S476=Datos!$B$88,25,0)))))))/100)+((IF(T476=Datos!$B$83,0,IF(T476=Datos!$B$84,5,IF(T476=Datos!$B$85,10,IF(T476=Datos!$B$86,15,IF(T476=Datos!$B$87,20,IF(T476=Datos!$B$88,25,0)))))))/100)+((IF(U476=Datos!$B$83,0,IF(U476=Datos!$B$84,5,IF(U476=Datos!$B$85,10,IF(U476=Datos!$B$86,15,IF(U476=Datos!$B$87,20,IF(U476=Datos!$B$88,25,0)))))))/100)+((IF(V476=Datos!$B$83,0,IF(V476=Datos!$B$84,5,IF(V476=Datos!$B$85,10,IF(V476=Datos!$B$86,15,IF(V476=Datos!$B$87,20,IF(V476=Datos!$B$88,25,0)))))))/100)</f>
        <v>0</v>
      </c>
      <c r="X476" s="221"/>
      <c r="Y476" s="212"/>
      <c r="Z476" s="224"/>
      <c r="AA476" s="212"/>
      <c r="AB476" s="215"/>
      <c r="AC476" s="104"/>
    </row>
    <row r="477" spans="2:29" s="66" customFormat="1" ht="30" customHeight="1" x14ac:dyDescent="0.25">
      <c r="B477" s="164"/>
      <c r="C477" s="165"/>
      <c r="D477" s="212"/>
      <c r="E477" s="227"/>
      <c r="F477" s="165"/>
      <c r="G477" s="230"/>
      <c r="H477" s="99"/>
      <c r="I477" s="100"/>
      <c r="J477" s="218"/>
      <c r="K477" s="218"/>
      <c r="L477" s="215"/>
      <c r="M477" s="100"/>
      <c r="N477" s="99"/>
      <c r="O477" s="99"/>
      <c r="P477" s="99"/>
      <c r="Q477" s="99"/>
      <c r="R477" s="100"/>
      <c r="S477" s="99"/>
      <c r="T477" s="99"/>
      <c r="U477" s="99"/>
      <c r="V477" s="99"/>
      <c r="W477" s="96">
        <f>((IF(S477=Datos!$B$83,0,IF(S477=Datos!$B$84,5,IF(S477=Datos!$B$85,10,IF(S477=Datos!$B$86,15,IF(S477=Datos!$B$87,20,IF(S477=Datos!$B$88,25,0)))))))/100)+((IF(T477=Datos!$B$83,0,IF(T477=Datos!$B$84,5,IF(T477=Datos!$B$85,10,IF(T477=Datos!$B$86,15,IF(T477=Datos!$B$87,20,IF(T477=Datos!$B$88,25,0)))))))/100)+((IF(U477=Datos!$B$83,0,IF(U477=Datos!$B$84,5,IF(U477=Datos!$B$85,10,IF(U477=Datos!$B$86,15,IF(U477=Datos!$B$87,20,IF(U477=Datos!$B$88,25,0)))))))/100)+((IF(V477=Datos!$B$83,0,IF(V477=Datos!$B$84,5,IF(V477=Datos!$B$85,10,IF(V477=Datos!$B$86,15,IF(V477=Datos!$B$87,20,IF(V477=Datos!$B$88,25,0)))))))/100)</f>
        <v>0</v>
      </c>
      <c r="X477" s="221"/>
      <c r="Y477" s="212"/>
      <c r="Z477" s="224"/>
      <c r="AA477" s="212"/>
      <c r="AB477" s="215"/>
      <c r="AC477" s="104"/>
    </row>
    <row r="478" spans="2:29" s="66" customFormat="1" ht="30" customHeight="1" thickBot="1" x14ac:dyDescent="0.3">
      <c r="B478" s="166"/>
      <c r="C478" s="167"/>
      <c r="D478" s="213"/>
      <c r="E478" s="228"/>
      <c r="F478" s="167"/>
      <c r="G478" s="231"/>
      <c r="H478" s="101"/>
      <c r="I478" s="102"/>
      <c r="J478" s="219"/>
      <c r="K478" s="219"/>
      <c r="L478" s="216"/>
      <c r="M478" s="102"/>
      <c r="N478" s="101"/>
      <c r="O478" s="101"/>
      <c r="P478" s="101"/>
      <c r="Q478" s="101"/>
      <c r="R478" s="102"/>
      <c r="S478" s="101"/>
      <c r="T478" s="101"/>
      <c r="U478" s="101"/>
      <c r="V478" s="101"/>
      <c r="W478" s="97">
        <f>((IF(S478=Datos!$B$83,0,IF(S478=Datos!$B$84,5,IF(S478=Datos!$B$85,10,IF(S478=Datos!$B$86,15,IF(S478=Datos!$B$87,20,IF(S478=Datos!$B$88,25,0)))))))/100)+((IF(T478=Datos!$B$83,0,IF(T478=Datos!$B$84,5,IF(T478=Datos!$B$85,10,IF(T478=Datos!$B$86,15,IF(T478=Datos!$B$87,20,IF(T478=Datos!$B$88,25,0)))))))/100)+((IF(U478=Datos!$B$83,0,IF(U478=Datos!$B$84,5,IF(U478=Datos!$B$85,10,IF(U478=Datos!$B$86,15,IF(U478=Datos!$B$87,20,IF(U478=Datos!$B$88,25,0)))))))/100)+((IF(V478=Datos!$B$83,0,IF(V478=Datos!$B$84,5,IF(V478=Datos!$B$85,10,IF(V478=Datos!$B$86,15,IF(V478=Datos!$B$87,20,IF(V478=Datos!$B$88,25,0)))))))/100)</f>
        <v>0</v>
      </c>
      <c r="X478" s="222"/>
      <c r="Y478" s="213"/>
      <c r="Z478" s="225"/>
      <c r="AA478" s="213"/>
      <c r="AB478" s="216"/>
      <c r="AC478" s="105"/>
    </row>
    <row r="479" spans="2:29" s="66" customFormat="1" ht="30" customHeight="1" x14ac:dyDescent="0.25">
      <c r="B479" s="162"/>
      <c r="C479" s="163"/>
      <c r="D479" s="211" t="str">
        <f>IF(B479="","-",VLOOKUP(B479,Datos!$B$3:$C$25,2,FALSE))</f>
        <v>-</v>
      </c>
      <c r="E479" s="226"/>
      <c r="F479" s="163"/>
      <c r="G479" s="229"/>
      <c r="H479" s="81"/>
      <c r="I479" s="79"/>
      <c r="J479" s="217"/>
      <c r="K479" s="217"/>
      <c r="L479" s="214" t="str">
        <f>IF(AND(J479=Datos!$B$186,K479=Datos!$B$193),Datos!$D$186,IF(AND(J479=Datos!$B$186,K479=Datos!$B$194),Datos!$E$186,IF(AND(J479=Datos!$B$186,K479=Datos!$B$195),Datos!$F$186,IF(AND(J479=Datos!$B$186,K479=Datos!$B$196),Datos!$G$186,IF(AND(J479=Datos!$B$186,K479=Datos!$B$197),Datos!$H$186,IF(AND(J479=Datos!$B$187,K479=Datos!$B$193),Datos!$D$187,IF(AND(J479=Datos!$B$187,K479=Datos!$B$194),Datos!$E$187,IF(AND(J479=Datos!$B$187,K479=Datos!$B$195),Datos!$F$187,IF(AND(J479=Datos!$B$187,K479=Datos!$B$196),Datos!$G$187,IF(AND(J479=Datos!$B$187,K479=Datos!$B$197),Datos!$H$187,IF(AND(J479=Datos!$B$188,K479=Datos!$B$193),Datos!$D$188,IF(AND(J479=Datos!$B$188,K479=Datos!$B$194),Datos!$E$188,IF(AND(J479=Datos!$B$188,K479=Datos!$B$195),Datos!$F$188,IF(AND(J479=Datos!$B$188,K479=Datos!$B$196),Datos!$G$188,IF(AND(J479=Datos!$B$188,K479=Datos!$B$197),Datos!$H$188,IF(AND(J479=Datos!$B$189,K479=Datos!$B$193),Datos!$D$189,IF(AND(J479=Datos!$B$189,K479=Datos!$B$194),Datos!$E$189,IF(AND(J479=Datos!$B$189,K479=Datos!$B$195),Datos!$F$189,IF(AND(J479=Datos!$B$189,K479=Datos!$B$196),Datos!$G$189,IF(AND(J479=Datos!$B$189,K479=Datos!$B$197),Datos!$H$189,IF(AND(J479=Datos!$B$190,K479=Datos!$B$193),Datos!$D$190,IF(AND(J479=Datos!$B$190,K479=Datos!$B$194),Datos!$E$190,IF(AND(J479=Datos!$B$190,K479=Datos!$B$195),Datos!$F$190,IF(AND(J479=Datos!$B$190,K479=Datos!$B$196),Datos!$G$190,IF(AND(J479=Datos!$B$190,K479=Datos!$B$197),Datos!$H$190,"-")))))))))))))))))))))))))</f>
        <v>-</v>
      </c>
      <c r="M479" s="79"/>
      <c r="N479" s="81"/>
      <c r="O479" s="81"/>
      <c r="P479" s="81"/>
      <c r="Q479" s="81"/>
      <c r="R479" s="79"/>
      <c r="S479" s="81"/>
      <c r="T479" s="81"/>
      <c r="U479" s="81"/>
      <c r="V479" s="81"/>
      <c r="W479" s="80">
        <f>((IF(S479=Datos!$B$83,0,IF(S479=Datos!$B$84,5,IF(S479=Datos!$B$85,10,IF(S479=Datos!$B$86,15,IF(S479=Datos!$B$87,20,IF(S479=Datos!$B$88,25,0)))))))/100)+((IF(T479=Datos!$B$83,0,IF(T479=Datos!$B$84,5,IF(T479=Datos!$B$85,10,IF(T479=Datos!$B$86,15,IF(T479=Datos!$B$87,20,IF(T479=Datos!$B$88,25,0)))))))/100)+((IF(U479=Datos!$B$83,0,IF(U479=Datos!$B$84,5,IF(U479=Datos!$B$85,10,IF(U479=Datos!$B$86,15,IF(U479=Datos!$B$87,20,IF(U479=Datos!$B$88,25,0)))))))/100)+((IF(V479=Datos!$B$83,0,IF(V479=Datos!$B$84,5,IF(V479=Datos!$B$85,10,IF(V479=Datos!$B$86,15,IF(V479=Datos!$B$87,20,IF(V479=Datos!$B$88,25,0)))))))/100)</f>
        <v>0</v>
      </c>
      <c r="X479" s="220">
        <f>IF(ISERROR((IF(R479=Datos!$B$80,W479,0)+IF(R480=Datos!$B$80,W480,0)+IF(R481=Datos!$B$80,W481,0)+IF(R482=Datos!$B$80,W482,0)+IF(R483=Datos!$B$80,W483,0)+IF(R484=Datos!$B$80,W484,0))/(IF(R479=Datos!$B$80,1,0)+IF(R480=Datos!$B$80,1,0)+IF(R481=Datos!$B$80,1,0)+IF(R482=Datos!$B$80,1,0)+IF(R483=Datos!$B$80,1,0)+IF(R484=Datos!$B$80,1,0))),0,(IF(R479=Datos!$B$80,W479,0)+IF(R480=Datos!$B$80,W480,0)+IF(R481=Datos!$B$80,W481,0)+IF(R482=Datos!$B$80,W482,0)+IF(R483=Datos!$B$80,W483,0)+IF(R484=Datos!$B$80,W484,0))/(IF(R479=Datos!$B$80,1,0)+IF(R480=Datos!$B$80,1,0)+IF(R481=Datos!$B$80,1,0)+IF(R482=Datos!$B$80,1,0)+IF(R483=Datos!$B$80,1,0)+IF(R484=Datos!$B$80,1,0)))</f>
        <v>0</v>
      </c>
      <c r="Y479" s="211" t="str">
        <f>IF(J479="","-",(IF(X479&gt;0,(IF(J479=Datos!$B$65,Datos!$B$65,IF(AND(J479=Datos!$B$66,X479&gt;0.49),Datos!$B$65,IF(AND(J479=Datos!$B$67,X479&gt;0.74),Datos!$B$65,IF(AND(J479=Datos!$B$67,X479&lt;0.75,X479&gt;0.49),Datos!$B$66,IF(AND(J479=Datos!$B$68,X479&gt;0.74),Datos!$B$66,IF(AND(J479=Datos!$B$68,X479&lt;0.75,X479&gt;0.49),Datos!$B$67,IF(AND(J479=Datos!$B$69,X479&gt;0.74),Datos!$B$67,IF(AND(J479=Datos!$B$69,X479&lt;0.75,X479&gt;0.49),Datos!$B$68,J479))))))))),J479)))</f>
        <v>-</v>
      </c>
      <c r="Z479" s="223">
        <f>IF(ISERROR((IF(R479=Datos!$B$79,W479,0)+IF(R480=Datos!$B$79,W480,0)+IF(R481=Datos!$B$79,W481,0)+IF(R482=Datos!$B$79,W482,0)+IF(R483=Datos!$B$79,W483,0)+IF(R484=Datos!$B$79,W484,0))/(IF(R479=Datos!$B$79,1,0)+IF(R480=Datos!$B$79,1,0)+IF(R481=Datos!$B$79,1,0)+IF(R482=Datos!$B$79,1,0)+IF(R483=Datos!$B$79,1,0)+IF(R484=Datos!$B$79,1,0))),0,(IF(R479=Datos!$B$79,W479,0)+IF(R480=Datos!$B$79,W480,0)+IF(R481=Datos!$B$79,W481,0)+IF(R482=Datos!$B$79,W482,0)+IF(R483=Datos!$B$79,W483,0)+IF(R484=Datos!$B$79,W484,0))/(IF(R479=Datos!$B$79,1,0)+IF(R480=Datos!$B$79,1,0)+IF(R481=Datos!$B$79,1,0)+IF(R482=Datos!$B$79,1,0)+IF(R483=Datos!$B$79,1,0)+IF(R484=Datos!$B$79,1,0)))</f>
        <v>0</v>
      </c>
      <c r="AA479" s="211" t="str">
        <f>IF(K479="","-",(IF(Z479&gt;0,(IF(K479=Datos!$B$72,Datos!$B$72,IF(AND(K479=Datos!$B$73,Z479&gt;0.49),Datos!$B$72,IF(AND(K479=Datos!$B$74,Z479&gt;0.74),Datos!$B$72,IF(AND(K479=Datos!$B$74,Z479&lt;0.75,Z479&gt;0.49),Datos!$B$73,IF(AND(K479=Datos!$B$75,Z479&gt;0.74),Datos!$B$73,IF(AND(K479=Datos!$B$75,Z479&lt;0.75,Z479&gt;0.49),Datos!$B$74,IF(AND(K479=Datos!$B$76,Z479&gt;0.74),Datos!$B$74,IF(AND(K479=Datos!$B$76,Z479&lt;0.75,Z479&gt;0.49),Datos!$B$75,K479))))))))),K479)))</f>
        <v>-</v>
      </c>
      <c r="AB479" s="214" t="str">
        <f>IF(AND(Y479=Datos!$B$186,AA479=Datos!$B$193),Datos!$D$186,IF(AND(Y479=Datos!$B$186,AA479=Datos!$B$194),Datos!$E$186,IF(AND(Y479=Datos!$B$186,AA479=Datos!$B$195),Datos!$F$186,IF(AND(Y479=Datos!$B$186,AA479=Datos!$B$196),Datos!$G$186,IF(AND(Y479=Datos!$B$186,AA479=Datos!$B$197),Datos!$H$186,IF(AND(Y479=Datos!$B$187,AA479=Datos!$B$193),Datos!$D$187,IF(AND(Y479=Datos!$B$187,AA479=Datos!$B$194),Datos!$E$187,IF(AND(Y479=Datos!$B$187,AA479=Datos!$B$195),Datos!$F$187,IF(AND(Y479=Datos!$B$187,AA479=Datos!$B$196),Datos!$G$187,IF(AND(Y479=Datos!$B$187,AA479=Datos!$B$197),Datos!$H$187,IF(AND(Y479=Datos!$B$188,AA479=Datos!$B$193),Datos!$D$188,IF(AND(Y479=Datos!$B$188,AA479=Datos!$B$194),Datos!$E$188,IF(AND(Y479=Datos!$B$188,AA479=Datos!$B$195),Datos!$F$188,IF(AND(Y479=Datos!$B$188,AA479=Datos!$B$196),Datos!$G$188,IF(AND(Y479=Datos!$B$188,AA479=Datos!$B$197),Datos!$H$188,IF(AND(Y479=Datos!$B$189,AA479=Datos!$B$193),Datos!$D$189,IF(AND(Y479=Datos!$B$189,AA479=Datos!$B$194),Datos!$E$189,IF(AND(Y479=Datos!$B$189,AA479=Datos!$B$195),Datos!$F$189,IF(AND(Y479=Datos!$B$189,AA479=Datos!$B$196),Datos!$G$189,IF(AND(Y479=Datos!$B$189,AA479=Datos!$B$197),Datos!$H$189,IF(AND(Y479=Datos!$B$190,AA479=Datos!$B$193),Datos!$D$190,IF(AND(Y479=Datos!$B$190,AA479=Datos!$B$194),Datos!$E$190,IF(AND(Y479=Datos!$B$190,AA479=Datos!$B$195),Datos!$F$190,IF(AND(Y479=Datos!$B$190,AA479=Datos!$B$196),Datos!$G$190,IF(AND(Y479=Datos!$B$190,AA479=Datos!$B$197),Datos!$H$190,"-")))))))))))))))))))))))))</f>
        <v>-</v>
      </c>
      <c r="AC479" s="103"/>
    </row>
    <row r="480" spans="2:29" s="66" customFormat="1" ht="30" customHeight="1" x14ac:dyDescent="0.25">
      <c r="B480" s="164"/>
      <c r="C480" s="165"/>
      <c r="D480" s="212"/>
      <c r="E480" s="227"/>
      <c r="F480" s="165"/>
      <c r="G480" s="230"/>
      <c r="H480" s="99"/>
      <c r="I480" s="100"/>
      <c r="J480" s="218"/>
      <c r="K480" s="218"/>
      <c r="L480" s="215"/>
      <c r="M480" s="100"/>
      <c r="N480" s="99"/>
      <c r="O480" s="99"/>
      <c r="P480" s="99"/>
      <c r="Q480" s="99"/>
      <c r="R480" s="100"/>
      <c r="S480" s="99"/>
      <c r="T480" s="99"/>
      <c r="U480" s="99"/>
      <c r="V480" s="99"/>
      <c r="W480" s="96">
        <f>((IF(S480=Datos!$B$83,0,IF(S480=Datos!$B$84,5,IF(S480=Datos!$B$85,10,IF(S480=Datos!$B$86,15,IF(S480=Datos!$B$87,20,IF(S480=Datos!$B$88,25,0)))))))/100)+((IF(T480=Datos!$B$83,0,IF(T480=Datos!$B$84,5,IF(T480=Datos!$B$85,10,IF(T480=Datos!$B$86,15,IF(T480=Datos!$B$87,20,IF(T480=Datos!$B$88,25,0)))))))/100)+((IF(U480=Datos!$B$83,0,IF(U480=Datos!$B$84,5,IF(U480=Datos!$B$85,10,IF(U480=Datos!$B$86,15,IF(U480=Datos!$B$87,20,IF(U480=Datos!$B$88,25,0)))))))/100)+((IF(V480=Datos!$B$83,0,IF(V480=Datos!$B$84,5,IF(V480=Datos!$B$85,10,IF(V480=Datos!$B$86,15,IF(V480=Datos!$B$87,20,IF(V480=Datos!$B$88,25,0)))))))/100)</f>
        <v>0</v>
      </c>
      <c r="X480" s="221"/>
      <c r="Y480" s="212"/>
      <c r="Z480" s="224"/>
      <c r="AA480" s="212"/>
      <c r="AB480" s="215"/>
      <c r="AC480" s="104"/>
    </row>
    <row r="481" spans="2:29" s="66" customFormat="1" ht="30" customHeight="1" x14ac:dyDescent="0.25">
      <c r="B481" s="164"/>
      <c r="C481" s="165"/>
      <c r="D481" s="212"/>
      <c r="E481" s="227"/>
      <c r="F481" s="165"/>
      <c r="G481" s="230"/>
      <c r="H481" s="99"/>
      <c r="I481" s="100"/>
      <c r="J481" s="218"/>
      <c r="K481" s="218"/>
      <c r="L481" s="215"/>
      <c r="M481" s="100"/>
      <c r="N481" s="99"/>
      <c r="O481" s="99"/>
      <c r="P481" s="99"/>
      <c r="Q481" s="99"/>
      <c r="R481" s="100"/>
      <c r="S481" s="99"/>
      <c r="T481" s="99"/>
      <c r="U481" s="99"/>
      <c r="V481" s="99"/>
      <c r="W481" s="96">
        <f>((IF(S481=Datos!$B$83,0,IF(S481=Datos!$B$84,5,IF(S481=Datos!$B$85,10,IF(S481=Datos!$B$86,15,IF(S481=Datos!$B$87,20,IF(S481=Datos!$B$88,25,0)))))))/100)+((IF(T481=Datos!$B$83,0,IF(T481=Datos!$B$84,5,IF(T481=Datos!$B$85,10,IF(T481=Datos!$B$86,15,IF(T481=Datos!$B$87,20,IF(T481=Datos!$B$88,25,0)))))))/100)+((IF(U481=Datos!$B$83,0,IF(U481=Datos!$B$84,5,IF(U481=Datos!$B$85,10,IF(U481=Datos!$B$86,15,IF(U481=Datos!$B$87,20,IF(U481=Datos!$B$88,25,0)))))))/100)+((IF(V481=Datos!$B$83,0,IF(V481=Datos!$B$84,5,IF(V481=Datos!$B$85,10,IF(V481=Datos!$B$86,15,IF(V481=Datos!$B$87,20,IF(V481=Datos!$B$88,25,0)))))))/100)</f>
        <v>0</v>
      </c>
      <c r="X481" s="221"/>
      <c r="Y481" s="212"/>
      <c r="Z481" s="224"/>
      <c r="AA481" s="212"/>
      <c r="AB481" s="215"/>
      <c r="AC481" s="104"/>
    </row>
    <row r="482" spans="2:29" s="66" customFormat="1" ht="30" customHeight="1" x14ac:dyDescent="0.25">
      <c r="B482" s="164"/>
      <c r="C482" s="165"/>
      <c r="D482" s="212"/>
      <c r="E482" s="227"/>
      <c r="F482" s="165"/>
      <c r="G482" s="230"/>
      <c r="H482" s="99"/>
      <c r="I482" s="100"/>
      <c r="J482" s="218"/>
      <c r="K482" s="218"/>
      <c r="L482" s="215"/>
      <c r="M482" s="100"/>
      <c r="N482" s="99"/>
      <c r="O482" s="99"/>
      <c r="P482" s="99"/>
      <c r="Q482" s="99"/>
      <c r="R482" s="100"/>
      <c r="S482" s="99"/>
      <c r="T482" s="99"/>
      <c r="U482" s="99"/>
      <c r="V482" s="99"/>
      <c r="W482" s="96">
        <f>((IF(S482=Datos!$B$83,0,IF(S482=Datos!$B$84,5,IF(S482=Datos!$B$85,10,IF(S482=Datos!$B$86,15,IF(S482=Datos!$B$87,20,IF(S482=Datos!$B$88,25,0)))))))/100)+((IF(T482=Datos!$B$83,0,IF(T482=Datos!$B$84,5,IF(T482=Datos!$B$85,10,IF(T482=Datos!$B$86,15,IF(T482=Datos!$B$87,20,IF(T482=Datos!$B$88,25,0)))))))/100)+((IF(U482=Datos!$B$83,0,IF(U482=Datos!$B$84,5,IF(U482=Datos!$B$85,10,IF(U482=Datos!$B$86,15,IF(U482=Datos!$B$87,20,IF(U482=Datos!$B$88,25,0)))))))/100)+((IF(V482=Datos!$B$83,0,IF(V482=Datos!$B$84,5,IF(V482=Datos!$B$85,10,IF(V482=Datos!$B$86,15,IF(V482=Datos!$B$87,20,IF(V482=Datos!$B$88,25,0)))))))/100)</f>
        <v>0</v>
      </c>
      <c r="X482" s="221"/>
      <c r="Y482" s="212"/>
      <c r="Z482" s="224"/>
      <c r="AA482" s="212"/>
      <c r="AB482" s="215"/>
      <c r="AC482" s="104"/>
    </row>
    <row r="483" spans="2:29" s="66" customFormat="1" ht="30" customHeight="1" x14ac:dyDescent="0.25">
      <c r="B483" s="164"/>
      <c r="C483" s="165"/>
      <c r="D483" s="212"/>
      <c r="E483" s="227"/>
      <c r="F483" s="165"/>
      <c r="G483" s="230"/>
      <c r="H483" s="99"/>
      <c r="I483" s="100"/>
      <c r="J483" s="218"/>
      <c r="K483" s="218"/>
      <c r="L483" s="215"/>
      <c r="M483" s="100"/>
      <c r="N483" s="99"/>
      <c r="O483" s="99"/>
      <c r="P483" s="99"/>
      <c r="Q483" s="99"/>
      <c r="R483" s="100"/>
      <c r="S483" s="99"/>
      <c r="T483" s="99"/>
      <c r="U483" s="99"/>
      <c r="V483" s="99"/>
      <c r="W483" s="96">
        <f>((IF(S483=Datos!$B$83,0,IF(S483=Datos!$B$84,5,IF(S483=Datos!$B$85,10,IF(S483=Datos!$B$86,15,IF(S483=Datos!$B$87,20,IF(S483=Datos!$B$88,25,0)))))))/100)+((IF(T483=Datos!$B$83,0,IF(T483=Datos!$B$84,5,IF(T483=Datos!$B$85,10,IF(T483=Datos!$B$86,15,IF(T483=Datos!$B$87,20,IF(T483=Datos!$B$88,25,0)))))))/100)+((IF(U483=Datos!$B$83,0,IF(U483=Datos!$B$84,5,IF(U483=Datos!$B$85,10,IF(U483=Datos!$B$86,15,IF(U483=Datos!$B$87,20,IF(U483=Datos!$B$88,25,0)))))))/100)+((IF(V483=Datos!$B$83,0,IF(V483=Datos!$B$84,5,IF(V483=Datos!$B$85,10,IF(V483=Datos!$B$86,15,IF(V483=Datos!$B$87,20,IF(V483=Datos!$B$88,25,0)))))))/100)</f>
        <v>0</v>
      </c>
      <c r="X483" s="221"/>
      <c r="Y483" s="212"/>
      <c r="Z483" s="224"/>
      <c r="AA483" s="212"/>
      <c r="AB483" s="215"/>
      <c r="AC483" s="104"/>
    </row>
    <row r="484" spans="2:29" s="66" customFormat="1" ht="30" customHeight="1" thickBot="1" x14ac:dyDescent="0.3">
      <c r="B484" s="166"/>
      <c r="C484" s="167"/>
      <c r="D484" s="213"/>
      <c r="E484" s="228"/>
      <c r="F484" s="167"/>
      <c r="G484" s="231"/>
      <c r="H484" s="101"/>
      <c r="I484" s="102"/>
      <c r="J484" s="219"/>
      <c r="K484" s="219"/>
      <c r="L484" s="216"/>
      <c r="M484" s="102"/>
      <c r="N484" s="101"/>
      <c r="O484" s="101"/>
      <c r="P484" s="101"/>
      <c r="Q484" s="101"/>
      <c r="R484" s="102"/>
      <c r="S484" s="101"/>
      <c r="T484" s="101"/>
      <c r="U484" s="101"/>
      <c r="V484" s="101"/>
      <c r="W484" s="97">
        <f>((IF(S484=Datos!$B$83,0,IF(S484=Datos!$B$84,5,IF(S484=Datos!$B$85,10,IF(S484=Datos!$B$86,15,IF(S484=Datos!$B$87,20,IF(S484=Datos!$B$88,25,0)))))))/100)+((IF(T484=Datos!$B$83,0,IF(T484=Datos!$B$84,5,IF(T484=Datos!$B$85,10,IF(T484=Datos!$B$86,15,IF(T484=Datos!$B$87,20,IF(T484=Datos!$B$88,25,0)))))))/100)+((IF(U484=Datos!$B$83,0,IF(U484=Datos!$B$84,5,IF(U484=Datos!$B$85,10,IF(U484=Datos!$B$86,15,IF(U484=Datos!$B$87,20,IF(U484=Datos!$B$88,25,0)))))))/100)+((IF(V484=Datos!$B$83,0,IF(V484=Datos!$B$84,5,IF(V484=Datos!$B$85,10,IF(V484=Datos!$B$86,15,IF(V484=Datos!$B$87,20,IF(V484=Datos!$B$88,25,0)))))))/100)</f>
        <v>0</v>
      </c>
      <c r="X484" s="222"/>
      <c r="Y484" s="213"/>
      <c r="Z484" s="225"/>
      <c r="AA484" s="213"/>
      <c r="AB484" s="216"/>
      <c r="AC484" s="105"/>
    </row>
    <row r="485" spans="2:29" s="66" customFormat="1" ht="30" customHeight="1" x14ac:dyDescent="0.25">
      <c r="B485" s="162"/>
      <c r="C485" s="163"/>
      <c r="D485" s="211" t="str">
        <f>IF(B485="","-",VLOOKUP(B485,Datos!$B$3:$C$25,2,FALSE))</f>
        <v>-</v>
      </c>
      <c r="E485" s="226"/>
      <c r="F485" s="163"/>
      <c r="G485" s="229"/>
      <c r="H485" s="81"/>
      <c r="I485" s="79"/>
      <c r="J485" s="217"/>
      <c r="K485" s="217"/>
      <c r="L485" s="214" t="str">
        <f>IF(AND(J485=Datos!$B$186,K485=Datos!$B$193),Datos!$D$186,IF(AND(J485=Datos!$B$186,K485=Datos!$B$194),Datos!$E$186,IF(AND(J485=Datos!$B$186,K485=Datos!$B$195),Datos!$F$186,IF(AND(J485=Datos!$B$186,K485=Datos!$B$196),Datos!$G$186,IF(AND(J485=Datos!$B$186,K485=Datos!$B$197),Datos!$H$186,IF(AND(J485=Datos!$B$187,K485=Datos!$B$193),Datos!$D$187,IF(AND(J485=Datos!$B$187,K485=Datos!$B$194),Datos!$E$187,IF(AND(J485=Datos!$B$187,K485=Datos!$B$195),Datos!$F$187,IF(AND(J485=Datos!$B$187,K485=Datos!$B$196),Datos!$G$187,IF(AND(J485=Datos!$B$187,K485=Datos!$B$197),Datos!$H$187,IF(AND(J485=Datos!$B$188,K485=Datos!$B$193),Datos!$D$188,IF(AND(J485=Datos!$B$188,K485=Datos!$B$194),Datos!$E$188,IF(AND(J485=Datos!$B$188,K485=Datos!$B$195),Datos!$F$188,IF(AND(J485=Datos!$B$188,K485=Datos!$B$196),Datos!$G$188,IF(AND(J485=Datos!$B$188,K485=Datos!$B$197),Datos!$H$188,IF(AND(J485=Datos!$B$189,K485=Datos!$B$193),Datos!$D$189,IF(AND(J485=Datos!$B$189,K485=Datos!$B$194),Datos!$E$189,IF(AND(J485=Datos!$B$189,K485=Datos!$B$195),Datos!$F$189,IF(AND(J485=Datos!$B$189,K485=Datos!$B$196),Datos!$G$189,IF(AND(J485=Datos!$B$189,K485=Datos!$B$197),Datos!$H$189,IF(AND(J485=Datos!$B$190,K485=Datos!$B$193),Datos!$D$190,IF(AND(J485=Datos!$B$190,K485=Datos!$B$194),Datos!$E$190,IF(AND(J485=Datos!$B$190,K485=Datos!$B$195),Datos!$F$190,IF(AND(J485=Datos!$B$190,K485=Datos!$B$196),Datos!$G$190,IF(AND(J485=Datos!$B$190,K485=Datos!$B$197),Datos!$H$190,"-")))))))))))))))))))))))))</f>
        <v>-</v>
      </c>
      <c r="M485" s="79"/>
      <c r="N485" s="81"/>
      <c r="O485" s="81"/>
      <c r="P485" s="81"/>
      <c r="Q485" s="81"/>
      <c r="R485" s="79"/>
      <c r="S485" s="81"/>
      <c r="T485" s="81"/>
      <c r="U485" s="81"/>
      <c r="V485" s="81"/>
      <c r="W485" s="80">
        <f>((IF(S485=Datos!$B$83,0,IF(S485=Datos!$B$84,5,IF(S485=Datos!$B$85,10,IF(S485=Datos!$B$86,15,IF(S485=Datos!$B$87,20,IF(S485=Datos!$B$88,25,0)))))))/100)+((IF(T485=Datos!$B$83,0,IF(T485=Datos!$B$84,5,IF(T485=Datos!$B$85,10,IF(T485=Datos!$B$86,15,IF(T485=Datos!$B$87,20,IF(T485=Datos!$B$88,25,0)))))))/100)+((IF(U485=Datos!$B$83,0,IF(U485=Datos!$B$84,5,IF(U485=Datos!$B$85,10,IF(U485=Datos!$B$86,15,IF(U485=Datos!$B$87,20,IF(U485=Datos!$B$88,25,0)))))))/100)+((IF(V485=Datos!$B$83,0,IF(V485=Datos!$B$84,5,IF(V485=Datos!$B$85,10,IF(V485=Datos!$B$86,15,IF(V485=Datos!$B$87,20,IF(V485=Datos!$B$88,25,0)))))))/100)</f>
        <v>0</v>
      </c>
      <c r="X485" s="220">
        <f>IF(ISERROR((IF(R485=Datos!$B$80,W485,0)+IF(R486=Datos!$B$80,W486,0)+IF(R487=Datos!$B$80,W487,0)+IF(R488=Datos!$B$80,W488,0)+IF(R489=Datos!$B$80,W489,0)+IF(R490=Datos!$B$80,W490,0))/(IF(R485=Datos!$B$80,1,0)+IF(R486=Datos!$B$80,1,0)+IF(R487=Datos!$B$80,1,0)+IF(R488=Datos!$B$80,1,0)+IF(R489=Datos!$B$80,1,0)+IF(R490=Datos!$B$80,1,0))),0,(IF(R485=Datos!$B$80,W485,0)+IF(R486=Datos!$B$80,W486,0)+IF(R487=Datos!$B$80,W487,0)+IF(R488=Datos!$B$80,W488,0)+IF(R489=Datos!$B$80,W489,0)+IF(R490=Datos!$B$80,W490,0))/(IF(R485=Datos!$B$80,1,0)+IF(R486=Datos!$B$80,1,0)+IF(R487=Datos!$B$80,1,0)+IF(R488=Datos!$B$80,1,0)+IF(R489=Datos!$B$80,1,0)+IF(R490=Datos!$B$80,1,0)))</f>
        <v>0</v>
      </c>
      <c r="Y485" s="211" t="str">
        <f>IF(J485="","-",(IF(X485&gt;0,(IF(J485=Datos!$B$65,Datos!$B$65,IF(AND(J485=Datos!$B$66,X485&gt;0.49),Datos!$B$65,IF(AND(J485=Datos!$B$67,X485&gt;0.74),Datos!$B$65,IF(AND(J485=Datos!$B$67,X485&lt;0.75,X485&gt;0.49),Datos!$B$66,IF(AND(J485=Datos!$B$68,X485&gt;0.74),Datos!$B$66,IF(AND(J485=Datos!$B$68,X485&lt;0.75,X485&gt;0.49),Datos!$B$67,IF(AND(J485=Datos!$B$69,X485&gt;0.74),Datos!$B$67,IF(AND(J485=Datos!$B$69,X485&lt;0.75,X485&gt;0.49),Datos!$B$68,J485))))))))),J485)))</f>
        <v>-</v>
      </c>
      <c r="Z485" s="223">
        <f>IF(ISERROR((IF(R485=Datos!$B$79,W485,0)+IF(R486=Datos!$B$79,W486,0)+IF(R487=Datos!$B$79,W487,0)+IF(R488=Datos!$B$79,W488,0)+IF(R489=Datos!$B$79,W489,0)+IF(R490=Datos!$B$79,W490,0))/(IF(R485=Datos!$B$79,1,0)+IF(R486=Datos!$B$79,1,0)+IF(R487=Datos!$B$79,1,0)+IF(R488=Datos!$B$79,1,0)+IF(R489=Datos!$B$79,1,0)+IF(R490=Datos!$B$79,1,0))),0,(IF(R485=Datos!$B$79,W485,0)+IF(R486=Datos!$B$79,W486,0)+IF(R487=Datos!$B$79,W487,0)+IF(R488=Datos!$B$79,W488,0)+IF(R489=Datos!$B$79,W489,0)+IF(R490=Datos!$B$79,W490,0))/(IF(R485=Datos!$B$79,1,0)+IF(R486=Datos!$B$79,1,0)+IF(R487=Datos!$B$79,1,0)+IF(R488=Datos!$B$79,1,0)+IF(R489=Datos!$B$79,1,0)+IF(R490=Datos!$B$79,1,0)))</f>
        <v>0</v>
      </c>
      <c r="AA485" s="211" t="str">
        <f>IF(K485="","-",(IF(Z485&gt;0,(IF(K485=Datos!$B$72,Datos!$B$72,IF(AND(K485=Datos!$B$73,Z485&gt;0.49),Datos!$B$72,IF(AND(K485=Datos!$B$74,Z485&gt;0.74),Datos!$B$72,IF(AND(K485=Datos!$B$74,Z485&lt;0.75,Z485&gt;0.49),Datos!$B$73,IF(AND(K485=Datos!$B$75,Z485&gt;0.74),Datos!$B$73,IF(AND(K485=Datos!$B$75,Z485&lt;0.75,Z485&gt;0.49),Datos!$B$74,IF(AND(K485=Datos!$B$76,Z485&gt;0.74),Datos!$B$74,IF(AND(K485=Datos!$B$76,Z485&lt;0.75,Z485&gt;0.49),Datos!$B$75,K485))))))))),K485)))</f>
        <v>-</v>
      </c>
      <c r="AB485" s="214" t="str">
        <f>IF(AND(Y485=Datos!$B$186,AA485=Datos!$B$193),Datos!$D$186,IF(AND(Y485=Datos!$B$186,AA485=Datos!$B$194),Datos!$E$186,IF(AND(Y485=Datos!$B$186,AA485=Datos!$B$195),Datos!$F$186,IF(AND(Y485=Datos!$B$186,AA485=Datos!$B$196),Datos!$G$186,IF(AND(Y485=Datos!$B$186,AA485=Datos!$B$197),Datos!$H$186,IF(AND(Y485=Datos!$B$187,AA485=Datos!$B$193),Datos!$D$187,IF(AND(Y485=Datos!$B$187,AA485=Datos!$B$194),Datos!$E$187,IF(AND(Y485=Datos!$B$187,AA485=Datos!$B$195),Datos!$F$187,IF(AND(Y485=Datos!$B$187,AA485=Datos!$B$196),Datos!$G$187,IF(AND(Y485=Datos!$B$187,AA485=Datos!$B$197),Datos!$H$187,IF(AND(Y485=Datos!$B$188,AA485=Datos!$B$193),Datos!$D$188,IF(AND(Y485=Datos!$B$188,AA485=Datos!$B$194),Datos!$E$188,IF(AND(Y485=Datos!$B$188,AA485=Datos!$B$195),Datos!$F$188,IF(AND(Y485=Datos!$B$188,AA485=Datos!$B$196),Datos!$G$188,IF(AND(Y485=Datos!$B$188,AA485=Datos!$B$197),Datos!$H$188,IF(AND(Y485=Datos!$B$189,AA485=Datos!$B$193),Datos!$D$189,IF(AND(Y485=Datos!$B$189,AA485=Datos!$B$194),Datos!$E$189,IF(AND(Y485=Datos!$B$189,AA485=Datos!$B$195),Datos!$F$189,IF(AND(Y485=Datos!$B$189,AA485=Datos!$B$196),Datos!$G$189,IF(AND(Y485=Datos!$B$189,AA485=Datos!$B$197),Datos!$H$189,IF(AND(Y485=Datos!$B$190,AA485=Datos!$B$193),Datos!$D$190,IF(AND(Y485=Datos!$B$190,AA485=Datos!$B$194),Datos!$E$190,IF(AND(Y485=Datos!$B$190,AA485=Datos!$B$195),Datos!$F$190,IF(AND(Y485=Datos!$B$190,AA485=Datos!$B$196),Datos!$G$190,IF(AND(Y485=Datos!$B$190,AA485=Datos!$B$197),Datos!$H$190,"-")))))))))))))))))))))))))</f>
        <v>-</v>
      </c>
      <c r="AC485" s="103"/>
    </row>
    <row r="486" spans="2:29" s="66" customFormat="1" ht="30" customHeight="1" x14ac:dyDescent="0.25">
      <c r="B486" s="164"/>
      <c r="C486" s="165"/>
      <c r="D486" s="212"/>
      <c r="E486" s="227"/>
      <c r="F486" s="165"/>
      <c r="G486" s="230"/>
      <c r="H486" s="99"/>
      <c r="I486" s="100"/>
      <c r="J486" s="218"/>
      <c r="K486" s="218"/>
      <c r="L486" s="215"/>
      <c r="M486" s="100"/>
      <c r="N486" s="99"/>
      <c r="O486" s="99"/>
      <c r="P486" s="99"/>
      <c r="Q486" s="99"/>
      <c r="R486" s="100"/>
      <c r="S486" s="99"/>
      <c r="T486" s="99"/>
      <c r="U486" s="99"/>
      <c r="V486" s="99"/>
      <c r="W486" s="96">
        <f>((IF(S486=Datos!$B$83,0,IF(S486=Datos!$B$84,5,IF(S486=Datos!$B$85,10,IF(S486=Datos!$B$86,15,IF(S486=Datos!$B$87,20,IF(S486=Datos!$B$88,25,0)))))))/100)+((IF(T486=Datos!$B$83,0,IF(T486=Datos!$B$84,5,IF(T486=Datos!$B$85,10,IF(T486=Datos!$B$86,15,IF(T486=Datos!$B$87,20,IF(T486=Datos!$B$88,25,0)))))))/100)+((IF(U486=Datos!$B$83,0,IF(U486=Datos!$B$84,5,IF(U486=Datos!$B$85,10,IF(U486=Datos!$B$86,15,IF(U486=Datos!$B$87,20,IF(U486=Datos!$B$88,25,0)))))))/100)+((IF(V486=Datos!$B$83,0,IF(V486=Datos!$B$84,5,IF(V486=Datos!$B$85,10,IF(V486=Datos!$B$86,15,IF(V486=Datos!$B$87,20,IF(V486=Datos!$B$88,25,0)))))))/100)</f>
        <v>0</v>
      </c>
      <c r="X486" s="221"/>
      <c r="Y486" s="212"/>
      <c r="Z486" s="224"/>
      <c r="AA486" s="212"/>
      <c r="AB486" s="215"/>
      <c r="AC486" s="104"/>
    </row>
    <row r="487" spans="2:29" s="66" customFormat="1" ht="30" customHeight="1" x14ac:dyDescent="0.25">
      <c r="B487" s="164"/>
      <c r="C487" s="165"/>
      <c r="D487" s="212"/>
      <c r="E487" s="227"/>
      <c r="F487" s="165"/>
      <c r="G487" s="230"/>
      <c r="H487" s="99"/>
      <c r="I487" s="100"/>
      <c r="J487" s="218"/>
      <c r="K487" s="218"/>
      <c r="L487" s="215"/>
      <c r="M487" s="100"/>
      <c r="N487" s="99"/>
      <c r="O487" s="99"/>
      <c r="P487" s="99"/>
      <c r="Q487" s="99"/>
      <c r="R487" s="100"/>
      <c r="S487" s="99"/>
      <c r="T487" s="99"/>
      <c r="U487" s="99"/>
      <c r="V487" s="99"/>
      <c r="W487" s="96">
        <f>((IF(S487=Datos!$B$83,0,IF(S487=Datos!$B$84,5,IF(S487=Datos!$B$85,10,IF(S487=Datos!$B$86,15,IF(S487=Datos!$B$87,20,IF(S487=Datos!$B$88,25,0)))))))/100)+((IF(T487=Datos!$B$83,0,IF(T487=Datos!$B$84,5,IF(T487=Datos!$B$85,10,IF(T487=Datos!$B$86,15,IF(T487=Datos!$B$87,20,IF(T487=Datos!$B$88,25,0)))))))/100)+((IF(U487=Datos!$B$83,0,IF(U487=Datos!$B$84,5,IF(U487=Datos!$B$85,10,IF(U487=Datos!$B$86,15,IF(U487=Datos!$B$87,20,IF(U487=Datos!$B$88,25,0)))))))/100)+((IF(V487=Datos!$B$83,0,IF(V487=Datos!$B$84,5,IF(V487=Datos!$B$85,10,IF(V487=Datos!$B$86,15,IF(V487=Datos!$B$87,20,IF(V487=Datos!$B$88,25,0)))))))/100)</f>
        <v>0</v>
      </c>
      <c r="X487" s="221"/>
      <c r="Y487" s="212"/>
      <c r="Z487" s="224"/>
      <c r="AA487" s="212"/>
      <c r="AB487" s="215"/>
      <c r="AC487" s="104"/>
    </row>
    <row r="488" spans="2:29" s="66" customFormat="1" ht="30" customHeight="1" x14ac:dyDescent="0.25">
      <c r="B488" s="164"/>
      <c r="C488" s="165"/>
      <c r="D488" s="212"/>
      <c r="E488" s="227"/>
      <c r="F488" s="165"/>
      <c r="G488" s="230"/>
      <c r="H488" s="99"/>
      <c r="I488" s="100"/>
      <c r="J488" s="218"/>
      <c r="K488" s="218"/>
      <c r="L488" s="215"/>
      <c r="M488" s="100"/>
      <c r="N488" s="99"/>
      <c r="O488" s="99"/>
      <c r="P488" s="99"/>
      <c r="Q488" s="99"/>
      <c r="R488" s="100"/>
      <c r="S488" s="99"/>
      <c r="T488" s="99"/>
      <c r="U488" s="99"/>
      <c r="V488" s="99"/>
      <c r="W488" s="96">
        <f>((IF(S488=Datos!$B$83,0,IF(S488=Datos!$B$84,5,IF(S488=Datos!$B$85,10,IF(S488=Datos!$B$86,15,IF(S488=Datos!$B$87,20,IF(S488=Datos!$B$88,25,0)))))))/100)+((IF(T488=Datos!$B$83,0,IF(T488=Datos!$B$84,5,IF(T488=Datos!$B$85,10,IF(T488=Datos!$B$86,15,IF(T488=Datos!$B$87,20,IF(T488=Datos!$B$88,25,0)))))))/100)+((IF(U488=Datos!$B$83,0,IF(U488=Datos!$B$84,5,IF(U488=Datos!$B$85,10,IF(U488=Datos!$B$86,15,IF(U488=Datos!$B$87,20,IF(U488=Datos!$B$88,25,0)))))))/100)+((IF(V488=Datos!$B$83,0,IF(V488=Datos!$B$84,5,IF(V488=Datos!$B$85,10,IF(V488=Datos!$B$86,15,IF(V488=Datos!$B$87,20,IF(V488=Datos!$B$88,25,0)))))))/100)</f>
        <v>0</v>
      </c>
      <c r="X488" s="221"/>
      <c r="Y488" s="212"/>
      <c r="Z488" s="224"/>
      <c r="AA488" s="212"/>
      <c r="AB488" s="215"/>
      <c r="AC488" s="104"/>
    </row>
    <row r="489" spans="2:29" s="66" customFormat="1" ht="30" customHeight="1" x14ac:dyDescent="0.25">
      <c r="B489" s="164"/>
      <c r="C489" s="165"/>
      <c r="D489" s="212"/>
      <c r="E489" s="227"/>
      <c r="F489" s="165"/>
      <c r="G489" s="230"/>
      <c r="H489" s="99"/>
      <c r="I489" s="100"/>
      <c r="J489" s="218"/>
      <c r="K489" s="218"/>
      <c r="L489" s="215"/>
      <c r="M489" s="100"/>
      <c r="N489" s="99"/>
      <c r="O489" s="99"/>
      <c r="P489" s="99"/>
      <c r="Q489" s="99"/>
      <c r="R489" s="100"/>
      <c r="S489" s="99"/>
      <c r="T489" s="99"/>
      <c r="U489" s="99"/>
      <c r="V489" s="99"/>
      <c r="W489" s="96">
        <f>((IF(S489=Datos!$B$83,0,IF(S489=Datos!$B$84,5,IF(S489=Datos!$B$85,10,IF(S489=Datos!$B$86,15,IF(S489=Datos!$B$87,20,IF(S489=Datos!$B$88,25,0)))))))/100)+((IF(T489=Datos!$B$83,0,IF(T489=Datos!$B$84,5,IF(T489=Datos!$B$85,10,IF(T489=Datos!$B$86,15,IF(T489=Datos!$B$87,20,IF(T489=Datos!$B$88,25,0)))))))/100)+((IF(U489=Datos!$B$83,0,IF(U489=Datos!$B$84,5,IF(U489=Datos!$B$85,10,IF(U489=Datos!$B$86,15,IF(U489=Datos!$B$87,20,IF(U489=Datos!$B$88,25,0)))))))/100)+((IF(V489=Datos!$B$83,0,IF(V489=Datos!$B$84,5,IF(V489=Datos!$B$85,10,IF(V489=Datos!$B$86,15,IF(V489=Datos!$B$87,20,IF(V489=Datos!$B$88,25,0)))))))/100)</f>
        <v>0</v>
      </c>
      <c r="X489" s="221"/>
      <c r="Y489" s="212"/>
      <c r="Z489" s="224"/>
      <c r="AA489" s="212"/>
      <c r="AB489" s="215"/>
      <c r="AC489" s="104"/>
    </row>
    <row r="490" spans="2:29" s="66" customFormat="1" ht="30" customHeight="1" thickBot="1" x14ac:dyDescent="0.3">
      <c r="B490" s="166"/>
      <c r="C490" s="167"/>
      <c r="D490" s="213"/>
      <c r="E490" s="228"/>
      <c r="F490" s="167"/>
      <c r="G490" s="231"/>
      <c r="H490" s="101"/>
      <c r="I490" s="102"/>
      <c r="J490" s="219"/>
      <c r="K490" s="219"/>
      <c r="L490" s="216"/>
      <c r="M490" s="102"/>
      <c r="N490" s="101"/>
      <c r="O490" s="101"/>
      <c r="P490" s="101"/>
      <c r="Q490" s="101"/>
      <c r="R490" s="102"/>
      <c r="S490" s="101"/>
      <c r="T490" s="101"/>
      <c r="U490" s="101"/>
      <c r="V490" s="101"/>
      <c r="W490" s="97">
        <f>((IF(S490=Datos!$B$83,0,IF(S490=Datos!$B$84,5,IF(S490=Datos!$B$85,10,IF(S490=Datos!$B$86,15,IF(S490=Datos!$B$87,20,IF(S490=Datos!$B$88,25,0)))))))/100)+((IF(T490=Datos!$B$83,0,IF(T490=Datos!$B$84,5,IF(T490=Datos!$B$85,10,IF(T490=Datos!$B$86,15,IF(T490=Datos!$B$87,20,IF(T490=Datos!$B$88,25,0)))))))/100)+((IF(U490=Datos!$B$83,0,IF(U490=Datos!$B$84,5,IF(U490=Datos!$B$85,10,IF(U490=Datos!$B$86,15,IF(U490=Datos!$B$87,20,IF(U490=Datos!$B$88,25,0)))))))/100)+((IF(V490=Datos!$B$83,0,IF(V490=Datos!$B$84,5,IF(V490=Datos!$B$85,10,IF(V490=Datos!$B$86,15,IF(V490=Datos!$B$87,20,IF(V490=Datos!$B$88,25,0)))))))/100)</f>
        <v>0</v>
      </c>
      <c r="X490" s="222"/>
      <c r="Y490" s="213"/>
      <c r="Z490" s="225"/>
      <c r="AA490" s="213"/>
      <c r="AB490" s="216"/>
      <c r="AC490" s="105"/>
    </row>
    <row r="491" spans="2:29" s="66" customFormat="1" ht="30" customHeight="1" x14ac:dyDescent="0.25">
      <c r="B491" s="162"/>
      <c r="C491" s="163"/>
      <c r="D491" s="211" t="str">
        <f>IF(B491="","-",VLOOKUP(B491,Datos!$B$3:$C$25,2,FALSE))</f>
        <v>-</v>
      </c>
      <c r="E491" s="226"/>
      <c r="F491" s="163"/>
      <c r="G491" s="229"/>
      <c r="H491" s="81"/>
      <c r="I491" s="79"/>
      <c r="J491" s="217"/>
      <c r="K491" s="217"/>
      <c r="L491" s="214" t="str">
        <f>IF(AND(J491=Datos!$B$186,K491=Datos!$B$193),Datos!$D$186,IF(AND(J491=Datos!$B$186,K491=Datos!$B$194),Datos!$E$186,IF(AND(J491=Datos!$B$186,K491=Datos!$B$195),Datos!$F$186,IF(AND(J491=Datos!$B$186,K491=Datos!$B$196),Datos!$G$186,IF(AND(J491=Datos!$B$186,K491=Datos!$B$197),Datos!$H$186,IF(AND(J491=Datos!$B$187,K491=Datos!$B$193),Datos!$D$187,IF(AND(J491=Datos!$B$187,K491=Datos!$B$194),Datos!$E$187,IF(AND(J491=Datos!$B$187,K491=Datos!$B$195),Datos!$F$187,IF(AND(J491=Datos!$B$187,K491=Datos!$B$196),Datos!$G$187,IF(AND(J491=Datos!$B$187,K491=Datos!$B$197),Datos!$H$187,IF(AND(J491=Datos!$B$188,K491=Datos!$B$193),Datos!$D$188,IF(AND(J491=Datos!$B$188,K491=Datos!$B$194),Datos!$E$188,IF(AND(J491=Datos!$B$188,K491=Datos!$B$195),Datos!$F$188,IF(AND(J491=Datos!$B$188,K491=Datos!$B$196),Datos!$G$188,IF(AND(J491=Datos!$B$188,K491=Datos!$B$197),Datos!$H$188,IF(AND(J491=Datos!$B$189,K491=Datos!$B$193),Datos!$D$189,IF(AND(J491=Datos!$B$189,K491=Datos!$B$194),Datos!$E$189,IF(AND(J491=Datos!$B$189,K491=Datos!$B$195),Datos!$F$189,IF(AND(J491=Datos!$B$189,K491=Datos!$B$196),Datos!$G$189,IF(AND(J491=Datos!$B$189,K491=Datos!$B$197),Datos!$H$189,IF(AND(J491=Datos!$B$190,K491=Datos!$B$193),Datos!$D$190,IF(AND(J491=Datos!$B$190,K491=Datos!$B$194),Datos!$E$190,IF(AND(J491=Datos!$B$190,K491=Datos!$B$195),Datos!$F$190,IF(AND(J491=Datos!$B$190,K491=Datos!$B$196),Datos!$G$190,IF(AND(J491=Datos!$B$190,K491=Datos!$B$197),Datos!$H$190,"-")))))))))))))))))))))))))</f>
        <v>-</v>
      </c>
      <c r="M491" s="79"/>
      <c r="N491" s="81"/>
      <c r="O491" s="81"/>
      <c r="P491" s="81"/>
      <c r="Q491" s="81"/>
      <c r="R491" s="79"/>
      <c r="S491" s="81"/>
      <c r="T491" s="81"/>
      <c r="U491" s="81"/>
      <c r="V491" s="81"/>
      <c r="W491" s="80">
        <f>((IF(S491=Datos!$B$83,0,IF(S491=Datos!$B$84,5,IF(S491=Datos!$B$85,10,IF(S491=Datos!$B$86,15,IF(S491=Datos!$B$87,20,IF(S491=Datos!$B$88,25,0)))))))/100)+((IF(T491=Datos!$B$83,0,IF(T491=Datos!$B$84,5,IF(T491=Datos!$B$85,10,IF(T491=Datos!$B$86,15,IF(T491=Datos!$B$87,20,IF(T491=Datos!$B$88,25,0)))))))/100)+((IF(U491=Datos!$B$83,0,IF(U491=Datos!$B$84,5,IF(U491=Datos!$B$85,10,IF(U491=Datos!$B$86,15,IF(U491=Datos!$B$87,20,IF(U491=Datos!$B$88,25,0)))))))/100)+((IF(V491=Datos!$B$83,0,IF(V491=Datos!$B$84,5,IF(V491=Datos!$B$85,10,IF(V491=Datos!$B$86,15,IF(V491=Datos!$B$87,20,IF(V491=Datos!$B$88,25,0)))))))/100)</f>
        <v>0</v>
      </c>
      <c r="X491" s="220">
        <f>IF(ISERROR((IF(R491=Datos!$B$80,W491,0)+IF(R492=Datos!$B$80,W492,0)+IF(R493=Datos!$B$80,W493,0)+IF(R494=Datos!$B$80,W494,0)+IF(R495=Datos!$B$80,W495,0)+IF(R496=Datos!$B$80,W496,0))/(IF(R491=Datos!$B$80,1,0)+IF(R492=Datos!$B$80,1,0)+IF(R493=Datos!$B$80,1,0)+IF(R494=Datos!$B$80,1,0)+IF(R495=Datos!$B$80,1,0)+IF(R496=Datos!$B$80,1,0))),0,(IF(R491=Datos!$B$80,W491,0)+IF(R492=Datos!$B$80,W492,0)+IF(R493=Datos!$B$80,W493,0)+IF(R494=Datos!$B$80,W494,0)+IF(R495=Datos!$B$80,W495,0)+IF(R496=Datos!$B$80,W496,0))/(IF(R491=Datos!$B$80,1,0)+IF(R492=Datos!$B$80,1,0)+IF(R493=Datos!$B$80,1,0)+IF(R494=Datos!$B$80,1,0)+IF(R495=Datos!$B$80,1,0)+IF(R496=Datos!$B$80,1,0)))</f>
        <v>0</v>
      </c>
      <c r="Y491" s="211" t="str">
        <f>IF(J491="","-",(IF(X491&gt;0,(IF(J491=Datos!$B$65,Datos!$B$65,IF(AND(J491=Datos!$B$66,X491&gt;0.49),Datos!$B$65,IF(AND(J491=Datos!$B$67,X491&gt;0.74),Datos!$B$65,IF(AND(J491=Datos!$B$67,X491&lt;0.75,X491&gt;0.49),Datos!$B$66,IF(AND(J491=Datos!$B$68,X491&gt;0.74),Datos!$B$66,IF(AND(J491=Datos!$B$68,X491&lt;0.75,X491&gt;0.49),Datos!$B$67,IF(AND(J491=Datos!$B$69,X491&gt;0.74),Datos!$B$67,IF(AND(J491=Datos!$B$69,X491&lt;0.75,X491&gt;0.49),Datos!$B$68,J491))))))))),J491)))</f>
        <v>-</v>
      </c>
      <c r="Z491" s="223">
        <f>IF(ISERROR((IF(R491=Datos!$B$79,W491,0)+IF(R492=Datos!$B$79,W492,0)+IF(R493=Datos!$B$79,W493,0)+IF(R494=Datos!$B$79,W494,0)+IF(R495=Datos!$B$79,W495,0)+IF(R496=Datos!$B$79,W496,0))/(IF(R491=Datos!$B$79,1,0)+IF(R492=Datos!$B$79,1,0)+IF(R493=Datos!$B$79,1,0)+IF(R494=Datos!$B$79,1,0)+IF(R495=Datos!$B$79,1,0)+IF(R496=Datos!$B$79,1,0))),0,(IF(R491=Datos!$B$79,W491,0)+IF(R492=Datos!$B$79,W492,0)+IF(R493=Datos!$B$79,W493,0)+IF(R494=Datos!$B$79,W494,0)+IF(R495=Datos!$B$79,W495,0)+IF(R496=Datos!$B$79,W496,0))/(IF(R491=Datos!$B$79,1,0)+IF(R492=Datos!$B$79,1,0)+IF(R493=Datos!$B$79,1,0)+IF(R494=Datos!$B$79,1,0)+IF(R495=Datos!$B$79,1,0)+IF(R496=Datos!$B$79,1,0)))</f>
        <v>0</v>
      </c>
      <c r="AA491" s="211" t="str">
        <f>IF(K491="","-",(IF(Z491&gt;0,(IF(K491=Datos!$B$72,Datos!$B$72,IF(AND(K491=Datos!$B$73,Z491&gt;0.49),Datos!$B$72,IF(AND(K491=Datos!$B$74,Z491&gt;0.74),Datos!$B$72,IF(AND(K491=Datos!$B$74,Z491&lt;0.75,Z491&gt;0.49),Datos!$B$73,IF(AND(K491=Datos!$B$75,Z491&gt;0.74),Datos!$B$73,IF(AND(K491=Datos!$B$75,Z491&lt;0.75,Z491&gt;0.49),Datos!$B$74,IF(AND(K491=Datos!$B$76,Z491&gt;0.74),Datos!$B$74,IF(AND(K491=Datos!$B$76,Z491&lt;0.75,Z491&gt;0.49),Datos!$B$75,K491))))))))),K491)))</f>
        <v>-</v>
      </c>
      <c r="AB491" s="214" t="str">
        <f>IF(AND(Y491=Datos!$B$186,AA491=Datos!$B$193),Datos!$D$186,IF(AND(Y491=Datos!$B$186,AA491=Datos!$B$194),Datos!$E$186,IF(AND(Y491=Datos!$B$186,AA491=Datos!$B$195),Datos!$F$186,IF(AND(Y491=Datos!$B$186,AA491=Datos!$B$196),Datos!$G$186,IF(AND(Y491=Datos!$B$186,AA491=Datos!$B$197),Datos!$H$186,IF(AND(Y491=Datos!$B$187,AA491=Datos!$B$193),Datos!$D$187,IF(AND(Y491=Datos!$B$187,AA491=Datos!$B$194),Datos!$E$187,IF(AND(Y491=Datos!$B$187,AA491=Datos!$B$195),Datos!$F$187,IF(AND(Y491=Datos!$B$187,AA491=Datos!$B$196),Datos!$G$187,IF(AND(Y491=Datos!$B$187,AA491=Datos!$B$197),Datos!$H$187,IF(AND(Y491=Datos!$B$188,AA491=Datos!$B$193),Datos!$D$188,IF(AND(Y491=Datos!$B$188,AA491=Datos!$B$194),Datos!$E$188,IF(AND(Y491=Datos!$B$188,AA491=Datos!$B$195),Datos!$F$188,IF(AND(Y491=Datos!$B$188,AA491=Datos!$B$196),Datos!$G$188,IF(AND(Y491=Datos!$B$188,AA491=Datos!$B$197),Datos!$H$188,IF(AND(Y491=Datos!$B$189,AA491=Datos!$B$193),Datos!$D$189,IF(AND(Y491=Datos!$B$189,AA491=Datos!$B$194),Datos!$E$189,IF(AND(Y491=Datos!$B$189,AA491=Datos!$B$195),Datos!$F$189,IF(AND(Y491=Datos!$B$189,AA491=Datos!$B$196),Datos!$G$189,IF(AND(Y491=Datos!$B$189,AA491=Datos!$B$197),Datos!$H$189,IF(AND(Y491=Datos!$B$190,AA491=Datos!$B$193),Datos!$D$190,IF(AND(Y491=Datos!$B$190,AA491=Datos!$B$194),Datos!$E$190,IF(AND(Y491=Datos!$B$190,AA491=Datos!$B$195),Datos!$F$190,IF(AND(Y491=Datos!$B$190,AA491=Datos!$B$196),Datos!$G$190,IF(AND(Y491=Datos!$B$190,AA491=Datos!$B$197),Datos!$H$190,"-")))))))))))))))))))))))))</f>
        <v>-</v>
      </c>
      <c r="AC491" s="103"/>
    </row>
    <row r="492" spans="2:29" s="66" customFormat="1" ht="30" customHeight="1" x14ac:dyDescent="0.25">
      <c r="B492" s="164"/>
      <c r="C492" s="165"/>
      <c r="D492" s="212"/>
      <c r="E492" s="227"/>
      <c r="F492" s="165"/>
      <c r="G492" s="230"/>
      <c r="H492" s="99"/>
      <c r="I492" s="100"/>
      <c r="J492" s="218"/>
      <c r="K492" s="218"/>
      <c r="L492" s="215"/>
      <c r="M492" s="100"/>
      <c r="N492" s="99"/>
      <c r="O492" s="99"/>
      <c r="P492" s="99"/>
      <c r="Q492" s="99"/>
      <c r="R492" s="100"/>
      <c r="S492" s="99"/>
      <c r="T492" s="99"/>
      <c r="U492" s="99"/>
      <c r="V492" s="99"/>
      <c r="W492" s="96">
        <f>((IF(S492=Datos!$B$83,0,IF(S492=Datos!$B$84,5,IF(S492=Datos!$B$85,10,IF(S492=Datos!$B$86,15,IF(S492=Datos!$B$87,20,IF(S492=Datos!$B$88,25,0)))))))/100)+((IF(T492=Datos!$B$83,0,IF(T492=Datos!$B$84,5,IF(T492=Datos!$B$85,10,IF(T492=Datos!$B$86,15,IF(T492=Datos!$B$87,20,IF(T492=Datos!$B$88,25,0)))))))/100)+((IF(U492=Datos!$B$83,0,IF(U492=Datos!$B$84,5,IF(U492=Datos!$B$85,10,IF(U492=Datos!$B$86,15,IF(U492=Datos!$B$87,20,IF(U492=Datos!$B$88,25,0)))))))/100)+((IF(V492=Datos!$B$83,0,IF(V492=Datos!$B$84,5,IF(V492=Datos!$B$85,10,IF(V492=Datos!$B$86,15,IF(V492=Datos!$B$87,20,IF(V492=Datos!$B$88,25,0)))))))/100)</f>
        <v>0</v>
      </c>
      <c r="X492" s="221"/>
      <c r="Y492" s="212"/>
      <c r="Z492" s="224"/>
      <c r="AA492" s="212"/>
      <c r="AB492" s="215"/>
      <c r="AC492" s="104"/>
    </row>
    <row r="493" spans="2:29" s="66" customFormat="1" ht="30" customHeight="1" x14ac:dyDescent="0.25">
      <c r="B493" s="164"/>
      <c r="C493" s="165"/>
      <c r="D493" s="212"/>
      <c r="E493" s="227"/>
      <c r="F493" s="165"/>
      <c r="G493" s="230"/>
      <c r="H493" s="99"/>
      <c r="I493" s="100"/>
      <c r="J493" s="218"/>
      <c r="K493" s="218"/>
      <c r="L493" s="215"/>
      <c r="M493" s="100"/>
      <c r="N493" s="99"/>
      <c r="O493" s="99"/>
      <c r="P493" s="99"/>
      <c r="Q493" s="99"/>
      <c r="R493" s="100"/>
      <c r="S493" s="99"/>
      <c r="T493" s="99"/>
      <c r="U493" s="99"/>
      <c r="V493" s="99"/>
      <c r="W493" s="96">
        <f>((IF(S493=Datos!$B$83,0,IF(S493=Datos!$B$84,5,IF(S493=Datos!$B$85,10,IF(S493=Datos!$B$86,15,IF(S493=Datos!$B$87,20,IF(S493=Datos!$B$88,25,0)))))))/100)+((IF(T493=Datos!$B$83,0,IF(T493=Datos!$B$84,5,IF(T493=Datos!$B$85,10,IF(T493=Datos!$B$86,15,IF(T493=Datos!$B$87,20,IF(T493=Datos!$B$88,25,0)))))))/100)+((IF(U493=Datos!$B$83,0,IF(U493=Datos!$B$84,5,IF(U493=Datos!$B$85,10,IF(U493=Datos!$B$86,15,IF(U493=Datos!$B$87,20,IF(U493=Datos!$B$88,25,0)))))))/100)+((IF(V493=Datos!$B$83,0,IF(V493=Datos!$B$84,5,IF(V493=Datos!$B$85,10,IF(V493=Datos!$B$86,15,IF(V493=Datos!$B$87,20,IF(V493=Datos!$B$88,25,0)))))))/100)</f>
        <v>0</v>
      </c>
      <c r="X493" s="221"/>
      <c r="Y493" s="212"/>
      <c r="Z493" s="224"/>
      <c r="AA493" s="212"/>
      <c r="AB493" s="215"/>
      <c r="AC493" s="104"/>
    </row>
    <row r="494" spans="2:29" s="66" customFormat="1" ht="30" customHeight="1" x14ac:dyDescent="0.25">
      <c r="B494" s="164"/>
      <c r="C494" s="165"/>
      <c r="D494" s="212"/>
      <c r="E494" s="227"/>
      <c r="F494" s="165"/>
      <c r="G494" s="230"/>
      <c r="H494" s="99"/>
      <c r="I494" s="100"/>
      <c r="J494" s="218"/>
      <c r="K494" s="218"/>
      <c r="L494" s="215"/>
      <c r="M494" s="100"/>
      <c r="N494" s="99"/>
      <c r="O494" s="99"/>
      <c r="P494" s="99"/>
      <c r="Q494" s="99"/>
      <c r="R494" s="100"/>
      <c r="S494" s="99"/>
      <c r="T494" s="99"/>
      <c r="U494" s="99"/>
      <c r="V494" s="99"/>
      <c r="W494" s="96">
        <f>((IF(S494=Datos!$B$83,0,IF(S494=Datos!$B$84,5,IF(S494=Datos!$B$85,10,IF(S494=Datos!$B$86,15,IF(S494=Datos!$B$87,20,IF(S494=Datos!$B$88,25,0)))))))/100)+((IF(T494=Datos!$B$83,0,IF(T494=Datos!$B$84,5,IF(T494=Datos!$B$85,10,IF(T494=Datos!$B$86,15,IF(T494=Datos!$B$87,20,IF(T494=Datos!$B$88,25,0)))))))/100)+((IF(U494=Datos!$B$83,0,IF(U494=Datos!$B$84,5,IF(U494=Datos!$B$85,10,IF(U494=Datos!$B$86,15,IF(U494=Datos!$B$87,20,IF(U494=Datos!$B$88,25,0)))))))/100)+((IF(V494=Datos!$B$83,0,IF(V494=Datos!$B$84,5,IF(V494=Datos!$B$85,10,IF(V494=Datos!$B$86,15,IF(V494=Datos!$B$87,20,IF(V494=Datos!$B$88,25,0)))))))/100)</f>
        <v>0</v>
      </c>
      <c r="X494" s="221"/>
      <c r="Y494" s="212"/>
      <c r="Z494" s="224"/>
      <c r="AA494" s="212"/>
      <c r="AB494" s="215"/>
      <c r="AC494" s="104"/>
    </row>
    <row r="495" spans="2:29" s="66" customFormat="1" ht="30" customHeight="1" x14ac:dyDescent="0.25">
      <c r="B495" s="164"/>
      <c r="C495" s="165"/>
      <c r="D495" s="212"/>
      <c r="E495" s="227"/>
      <c r="F495" s="165"/>
      <c r="G495" s="230"/>
      <c r="H495" s="99"/>
      <c r="I495" s="100"/>
      <c r="J495" s="218"/>
      <c r="K495" s="218"/>
      <c r="L495" s="215"/>
      <c r="M495" s="100"/>
      <c r="N495" s="99"/>
      <c r="O495" s="99"/>
      <c r="P495" s="99"/>
      <c r="Q495" s="99"/>
      <c r="R495" s="100"/>
      <c r="S495" s="99"/>
      <c r="T495" s="99"/>
      <c r="U495" s="99"/>
      <c r="V495" s="99"/>
      <c r="W495" s="96">
        <f>((IF(S495=Datos!$B$83,0,IF(S495=Datos!$B$84,5,IF(S495=Datos!$B$85,10,IF(S495=Datos!$B$86,15,IF(S495=Datos!$B$87,20,IF(S495=Datos!$B$88,25,0)))))))/100)+((IF(T495=Datos!$B$83,0,IF(T495=Datos!$B$84,5,IF(T495=Datos!$B$85,10,IF(T495=Datos!$B$86,15,IF(T495=Datos!$B$87,20,IF(T495=Datos!$B$88,25,0)))))))/100)+((IF(U495=Datos!$B$83,0,IF(U495=Datos!$B$84,5,IF(U495=Datos!$B$85,10,IF(U495=Datos!$B$86,15,IF(U495=Datos!$B$87,20,IF(U495=Datos!$B$88,25,0)))))))/100)+((IF(V495=Datos!$B$83,0,IF(V495=Datos!$B$84,5,IF(V495=Datos!$B$85,10,IF(V495=Datos!$B$86,15,IF(V495=Datos!$B$87,20,IF(V495=Datos!$B$88,25,0)))))))/100)</f>
        <v>0</v>
      </c>
      <c r="X495" s="221"/>
      <c r="Y495" s="212"/>
      <c r="Z495" s="224"/>
      <c r="AA495" s="212"/>
      <c r="AB495" s="215"/>
      <c r="AC495" s="104"/>
    </row>
    <row r="496" spans="2:29" s="66" customFormat="1" ht="30" customHeight="1" thickBot="1" x14ac:dyDescent="0.3">
      <c r="B496" s="166"/>
      <c r="C496" s="167"/>
      <c r="D496" s="213"/>
      <c r="E496" s="228"/>
      <c r="F496" s="167"/>
      <c r="G496" s="231"/>
      <c r="H496" s="101"/>
      <c r="I496" s="102"/>
      <c r="J496" s="219"/>
      <c r="K496" s="219"/>
      <c r="L496" s="216"/>
      <c r="M496" s="102"/>
      <c r="N496" s="101"/>
      <c r="O496" s="101"/>
      <c r="P496" s="101"/>
      <c r="Q496" s="101"/>
      <c r="R496" s="102"/>
      <c r="S496" s="101"/>
      <c r="T496" s="101"/>
      <c r="U496" s="101"/>
      <c r="V496" s="101"/>
      <c r="W496" s="97">
        <f>((IF(S496=Datos!$B$83,0,IF(S496=Datos!$B$84,5,IF(S496=Datos!$B$85,10,IF(S496=Datos!$B$86,15,IF(S496=Datos!$B$87,20,IF(S496=Datos!$B$88,25,0)))))))/100)+((IF(T496=Datos!$B$83,0,IF(T496=Datos!$B$84,5,IF(T496=Datos!$B$85,10,IF(T496=Datos!$B$86,15,IF(T496=Datos!$B$87,20,IF(T496=Datos!$B$88,25,0)))))))/100)+((IF(U496=Datos!$B$83,0,IF(U496=Datos!$B$84,5,IF(U496=Datos!$B$85,10,IF(U496=Datos!$B$86,15,IF(U496=Datos!$B$87,20,IF(U496=Datos!$B$88,25,0)))))))/100)+((IF(V496=Datos!$B$83,0,IF(V496=Datos!$B$84,5,IF(V496=Datos!$B$85,10,IF(V496=Datos!$B$86,15,IF(V496=Datos!$B$87,20,IF(V496=Datos!$B$88,25,0)))))))/100)</f>
        <v>0</v>
      </c>
      <c r="X496" s="222"/>
      <c r="Y496" s="213"/>
      <c r="Z496" s="225"/>
      <c r="AA496" s="213"/>
      <c r="AB496" s="216"/>
      <c r="AC496" s="105"/>
    </row>
    <row r="497" spans="2:29" s="66" customFormat="1" ht="30" customHeight="1" x14ac:dyDescent="0.25">
      <c r="B497" s="162"/>
      <c r="C497" s="163"/>
      <c r="D497" s="211" t="str">
        <f>IF(B497="","-",VLOOKUP(B497,Datos!$B$3:$C$25,2,FALSE))</f>
        <v>-</v>
      </c>
      <c r="E497" s="226"/>
      <c r="F497" s="163"/>
      <c r="G497" s="229"/>
      <c r="H497" s="81"/>
      <c r="I497" s="79"/>
      <c r="J497" s="217"/>
      <c r="K497" s="217"/>
      <c r="L497" s="214" t="str">
        <f>IF(AND(J497=Datos!$B$186,K497=Datos!$B$193),Datos!$D$186,IF(AND(J497=Datos!$B$186,K497=Datos!$B$194),Datos!$E$186,IF(AND(J497=Datos!$B$186,K497=Datos!$B$195),Datos!$F$186,IF(AND(J497=Datos!$B$186,K497=Datos!$B$196),Datos!$G$186,IF(AND(J497=Datos!$B$186,K497=Datos!$B$197),Datos!$H$186,IF(AND(J497=Datos!$B$187,K497=Datos!$B$193),Datos!$D$187,IF(AND(J497=Datos!$B$187,K497=Datos!$B$194),Datos!$E$187,IF(AND(J497=Datos!$B$187,K497=Datos!$B$195),Datos!$F$187,IF(AND(J497=Datos!$B$187,K497=Datos!$B$196),Datos!$G$187,IF(AND(J497=Datos!$B$187,K497=Datos!$B$197),Datos!$H$187,IF(AND(J497=Datos!$B$188,K497=Datos!$B$193),Datos!$D$188,IF(AND(J497=Datos!$B$188,K497=Datos!$B$194),Datos!$E$188,IF(AND(J497=Datos!$B$188,K497=Datos!$B$195),Datos!$F$188,IF(AND(J497=Datos!$B$188,K497=Datos!$B$196),Datos!$G$188,IF(AND(J497=Datos!$B$188,K497=Datos!$B$197),Datos!$H$188,IF(AND(J497=Datos!$B$189,K497=Datos!$B$193),Datos!$D$189,IF(AND(J497=Datos!$B$189,K497=Datos!$B$194),Datos!$E$189,IF(AND(J497=Datos!$B$189,K497=Datos!$B$195),Datos!$F$189,IF(AND(J497=Datos!$B$189,K497=Datos!$B$196),Datos!$G$189,IF(AND(J497=Datos!$B$189,K497=Datos!$B$197),Datos!$H$189,IF(AND(J497=Datos!$B$190,K497=Datos!$B$193),Datos!$D$190,IF(AND(J497=Datos!$B$190,K497=Datos!$B$194),Datos!$E$190,IF(AND(J497=Datos!$B$190,K497=Datos!$B$195),Datos!$F$190,IF(AND(J497=Datos!$B$190,K497=Datos!$B$196),Datos!$G$190,IF(AND(J497=Datos!$B$190,K497=Datos!$B$197),Datos!$H$190,"-")))))))))))))))))))))))))</f>
        <v>-</v>
      </c>
      <c r="M497" s="79"/>
      <c r="N497" s="81"/>
      <c r="O497" s="81"/>
      <c r="P497" s="81"/>
      <c r="Q497" s="81"/>
      <c r="R497" s="79"/>
      <c r="S497" s="81"/>
      <c r="T497" s="81"/>
      <c r="U497" s="81"/>
      <c r="V497" s="81"/>
      <c r="W497" s="80">
        <f>((IF(S497=Datos!$B$83,0,IF(S497=Datos!$B$84,5,IF(S497=Datos!$B$85,10,IF(S497=Datos!$B$86,15,IF(S497=Datos!$B$87,20,IF(S497=Datos!$B$88,25,0)))))))/100)+((IF(T497=Datos!$B$83,0,IF(T497=Datos!$B$84,5,IF(T497=Datos!$B$85,10,IF(T497=Datos!$B$86,15,IF(T497=Datos!$B$87,20,IF(T497=Datos!$B$88,25,0)))))))/100)+((IF(U497=Datos!$B$83,0,IF(U497=Datos!$B$84,5,IF(U497=Datos!$B$85,10,IF(U497=Datos!$B$86,15,IF(U497=Datos!$B$87,20,IF(U497=Datos!$B$88,25,0)))))))/100)+((IF(V497=Datos!$B$83,0,IF(V497=Datos!$B$84,5,IF(V497=Datos!$B$85,10,IF(V497=Datos!$B$86,15,IF(V497=Datos!$B$87,20,IF(V497=Datos!$B$88,25,0)))))))/100)</f>
        <v>0</v>
      </c>
      <c r="X497" s="220">
        <f>IF(ISERROR((IF(R497=Datos!$B$80,W497,0)+IF(R498=Datos!$B$80,W498,0)+IF(R499=Datos!$B$80,W499,0)+IF(R500=Datos!$B$80,W500,0)+IF(R501=Datos!$B$80,W501,0)+IF(R502=Datos!$B$80,W502,0))/(IF(R497=Datos!$B$80,1,0)+IF(R498=Datos!$B$80,1,0)+IF(R499=Datos!$B$80,1,0)+IF(R500=Datos!$B$80,1,0)+IF(R501=Datos!$B$80,1,0)+IF(R502=Datos!$B$80,1,0))),0,(IF(R497=Datos!$B$80,W497,0)+IF(R498=Datos!$B$80,W498,0)+IF(R499=Datos!$B$80,W499,0)+IF(R500=Datos!$B$80,W500,0)+IF(R501=Datos!$B$80,W501,0)+IF(R502=Datos!$B$80,W502,0))/(IF(R497=Datos!$B$80,1,0)+IF(R498=Datos!$B$80,1,0)+IF(R499=Datos!$B$80,1,0)+IF(R500=Datos!$B$80,1,0)+IF(R501=Datos!$B$80,1,0)+IF(R502=Datos!$B$80,1,0)))</f>
        <v>0</v>
      </c>
      <c r="Y497" s="211" t="str">
        <f>IF(J497="","-",(IF(X497&gt;0,(IF(J497=Datos!$B$65,Datos!$B$65,IF(AND(J497=Datos!$B$66,X497&gt;0.49),Datos!$B$65,IF(AND(J497=Datos!$B$67,X497&gt;0.74),Datos!$B$65,IF(AND(J497=Datos!$B$67,X497&lt;0.75,X497&gt;0.49),Datos!$B$66,IF(AND(J497=Datos!$B$68,X497&gt;0.74),Datos!$B$66,IF(AND(J497=Datos!$B$68,X497&lt;0.75,X497&gt;0.49),Datos!$B$67,IF(AND(J497=Datos!$B$69,X497&gt;0.74),Datos!$B$67,IF(AND(J497=Datos!$B$69,X497&lt;0.75,X497&gt;0.49),Datos!$B$68,J497))))))))),J497)))</f>
        <v>-</v>
      </c>
      <c r="Z497" s="223">
        <f>IF(ISERROR((IF(R497=Datos!$B$79,W497,0)+IF(R498=Datos!$B$79,W498,0)+IF(R499=Datos!$B$79,W499,0)+IF(R500=Datos!$B$79,W500,0)+IF(R501=Datos!$B$79,W501,0)+IF(R502=Datos!$B$79,W502,0))/(IF(R497=Datos!$B$79,1,0)+IF(R498=Datos!$B$79,1,0)+IF(R499=Datos!$B$79,1,0)+IF(R500=Datos!$B$79,1,0)+IF(R501=Datos!$B$79,1,0)+IF(R502=Datos!$B$79,1,0))),0,(IF(R497=Datos!$B$79,W497,0)+IF(R498=Datos!$B$79,W498,0)+IF(R499=Datos!$B$79,W499,0)+IF(R500=Datos!$B$79,W500,0)+IF(R501=Datos!$B$79,W501,0)+IF(R502=Datos!$B$79,W502,0))/(IF(R497=Datos!$B$79,1,0)+IF(R498=Datos!$B$79,1,0)+IF(R499=Datos!$B$79,1,0)+IF(R500=Datos!$B$79,1,0)+IF(R501=Datos!$B$79,1,0)+IF(R502=Datos!$B$79,1,0)))</f>
        <v>0</v>
      </c>
      <c r="AA497" s="211" t="str">
        <f>IF(K497="","-",(IF(Z497&gt;0,(IF(K497=Datos!$B$72,Datos!$B$72,IF(AND(K497=Datos!$B$73,Z497&gt;0.49),Datos!$B$72,IF(AND(K497=Datos!$B$74,Z497&gt;0.74),Datos!$B$72,IF(AND(K497=Datos!$B$74,Z497&lt;0.75,Z497&gt;0.49),Datos!$B$73,IF(AND(K497=Datos!$B$75,Z497&gt;0.74),Datos!$B$73,IF(AND(K497=Datos!$B$75,Z497&lt;0.75,Z497&gt;0.49),Datos!$B$74,IF(AND(K497=Datos!$B$76,Z497&gt;0.74),Datos!$B$74,IF(AND(K497=Datos!$B$76,Z497&lt;0.75,Z497&gt;0.49),Datos!$B$75,K497))))))))),K497)))</f>
        <v>-</v>
      </c>
      <c r="AB497" s="214" t="str">
        <f>IF(AND(Y497=Datos!$B$186,AA497=Datos!$B$193),Datos!$D$186,IF(AND(Y497=Datos!$B$186,AA497=Datos!$B$194),Datos!$E$186,IF(AND(Y497=Datos!$B$186,AA497=Datos!$B$195),Datos!$F$186,IF(AND(Y497=Datos!$B$186,AA497=Datos!$B$196),Datos!$G$186,IF(AND(Y497=Datos!$B$186,AA497=Datos!$B$197),Datos!$H$186,IF(AND(Y497=Datos!$B$187,AA497=Datos!$B$193),Datos!$D$187,IF(AND(Y497=Datos!$B$187,AA497=Datos!$B$194),Datos!$E$187,IF(AND(Y497=Datos!$B$187,AA497=Datos!$B$195),Datos!$F$187,IF(AND(Y497=Datos!$B$187,AA497=Datos!$B$196),Datos!$G$187,IF(AND(Y497=Datos!$B$187,AA497=Datos!$B$197),Datos!$H$187,IF(AND(Y497=Datos!$B$188,AA497=Datos!$B$193),Datos!$D$188,IF(AND(Y497=Datos!$B$188,AA497=Datos!$B$194),Datos!$E$188,IF(AND(Y497=Datos!$B$188,AA497=Datos!$B$195),Datos!$F$188,IF(AND(Y497=Datos!$B$188,AA497=Datos!$B$196),Datos!$G$188,IF(AND(Y497=Datos!$B$188,AA497=Datos!$B$197),Datos!$H$188,IF(AND(Y497=Datos!$B$189,AA497=Datos!$B$193),Datos!$D$189,IF(AND(Y497=Datos!$B$189,AA497=Datos!$B$194),Datos!$E$189,IF(AND(Y497=Datos!$B$189,AA497=Datos!$B$195),Datos!$F$189,IF(AND(Y497=Datos!$B$189,AA497=Datos!$B$196),Datos!$G$189,IF(AND(Y497=Datos!$B$189,AA497=Datos!$B$197),Datos!$H$189,IF(AND(Y497=Datos!$B$190,AA497=Datos!$B$193),Datos!$D$190,IF(AND(Y497=Datos!$B$190,AA497=Datos!$B$194),Datos!$E$190,IF(AND(Y497=Datos!$B$190,AA497=Datos!$B$195),Datos!$F$190,IF(AND(Y497=Datos!$B$190,AA497=Datos!$B$196),Datos!$G$190,IF(AND(Y497=Datos!$B$190,AA497=Datos!$B$197),Datos!$H$190,"-")))))))))))))))))))))))))</f>
        <v>-</v>
      </c>
      <c r="AC497" s="103"/>
    </row>
    <row r="498" spans="2:29" s="66" customFormat="1" ht="30" customHeight="1" x14ac:dyDescent="0.25">
      <c r="B498" s="164"/>
      <c r="C498" s="165"/>
      <c r="D498" s="212"/>
      <c r="E498" s="227"/>
      <c r="F498" s="165"/>
      <c r="G498" s="230"/>
      <c r="H498" s="99"/>
      <c r="I498" s="100"/>
      <c r="J498" s="218"/>
      <c r="K498" s="218"/>
      <c r="L498" s="215"/>
      <c r="M498" s="100"/>
      <c r="N498" s="99"/>
      <c r="O498" s="99"/>
      <c r="P498" s="99"/>
      <c r="Q498" s="99"/>
      <c r="R498" s="100"/>
      <c r="S498" s="99"/>
      <c r="T498" s="99"/>
      <c r="U498" s="99"/>
      <c r="V498" s="99"/>
      <c r="W498" s="96">
        <f>((IF(S498=Datos!$B$83,0,IF(S498=Datos!$B$84,5,IF(S498=Datos!$B$85,10,IF(S498=Datos!$B$86,15,IF(S498=Datos!$B$87,20,IF(S498=Datos!$B$88,25,0)))))))/100)+((IF(T498=Datos!$B$83,0,IF(T498=Datos!$B$84,5,IF(T498=Datos!$B$85,10,IF(T498=Datos!$B$86,15,IF(T498=Datos!$B$87,20,IF(T498=Datos!$B$88,25,0)))))))/100)+((IF(U498=Datos!$B$83,0,IF(U498=Datos!$B$84,5,IF(U498=Datos!$B$85,10,IF(U498=Datos!$B$86,15,IF(U498=Datos!$B$87,20,IF(U498=Datos!$B$88,25,0)))))))/100)+((IF(V498=Datos!$B$83,0,IF(V498=Datos!$B$84,5,IF(V498=Datos!$B$85,10,IF(V498=Datos!$B$86,15,IF(V498=Datos!$B$87,20,IF(V498=Datos!$B$88,25,0)))))))/100)</f>
        <v>0</v>
      </c>
      <c r="X498" s="221"/>
      <c r="Y498" s="212"/>
      <c r="Z498" s="224"/>
      <c r="AA498" s="212"/>
      <c r="AB498" s="215"/>
      <c r="AC498" s="104"/>
    </row>
    <row r="499" spans="2:29" s="66" customFormat="1" ht="30" customHeight="1" x14ac:dyDescent="0.25">
      <c r="B499" s="164"/>
      <c r="C499" s="165"/>
      <c r="D499" s="212"/>
      <c r="E499" s="227"/>
      <c r="F499" s="165"/>
      <c r="G499" s="230"/>
      <c r="H499" s="99"/>
      <c r="I499" s="100"/>
      <c r="J499" s="218"/>
      <c r="K499" s="218"/>
      <c r="L499" s="215"/>
      <c r="M499" s="100"/>
      <c r="N499" s="99"/>
      <c r="O499" s="99"/>
      <c r="P499" s="99"/>
      <c r="Q499" s="99"/>
      <c r="R499" s="100"/>
      <c r="S499" s="99"/>
      <c r="T499" s="99"/>
      <c r="U499" s="99"/>
      <c r="V499" s="99"/>
      <c r="W499" s="96">
        <f>((IF(S499=Datos!$B$83,0,IF(S499=Datos!$B$84,5,IF(S499=Datos!$B$85,10,IF(S499=Datos!$B$86,15,IF(S499=Datos!$B$87,20,IF(S499=Datos!$B$88,25,0)))))))/100)+((IF(T499=Datos!$B$83,0,IF(T499=Datos!$B$84,5,IF(T499=Datos!$B$85,10,IF(T499=Datos!$B$86,15,IF(T499=Datos!$B$87,20,IF(T499=Datos!$B$88,25,0)))))))/100)+((IF(U499=Datos!$B$83,0,IF(U499=Datos!$B$84,5,IF(U499=Datos!$B$85,10,IF(U499=Datos!$B$86,15,IF(U499=Datos!$B$87,20,IF(U499=Datos!$B$88,25,0)))))))/100)+((IF(V499=Datos!$B$83,0,IF(V499=Datos!$B$84,5,IF(V499=Datos!$B$85,10,IF(V499=Datos!$B$86,15,IF(V499=Datos!$B$87,20,IF(V499=Datos!$B$88,25,0)))))))/100)</f>
        <v>0</v>
      </c>
      <c r="X499" s="221"/>
      <c r="Y499" s="212"/>
      <c r="Z499" s="224"/>
      <c r="AA499" s="212"/>
      <c r="AB499" s="215"/>
      <c r="AC499" s="104"/>
    </row>
    <row r="500" spans="2:29" s="66" customFormat="1" ht="30" customHeight="1" x14ac:dyDescent="0.25">
      <c r="B500" s="164"/>
      <c r="C500" s="165"/>
      <c r="D500" s="212"/>
      <c r="E500" s="227"/>
      <c r="F500" s="165"/>
      <c r="G500" s="230"/>
      <c r="H500" s="99"/>
      <c r="I500" s="100"/>
      <c r="J500" s="218"/>
      <c r="K500" s="218"/>
      <c r="L500" s="215"/>
      <c r="M500" s="100"/>
      <c r="N500" s="99"/>
      <c r="O500" s="99"/>
      <c r="P500" s="99"/>
      <c r="Q500" s="99"/>
      <c r="R500" s="100"/>
      <c r="S500" s="99"/>
      <c r="T500" s="99"/>
      <c r="U500" s="99"/>
      <c r="V500" s="99"/>
      <c r="W500" s="96">
        <f>((IF(S500=Datos!$B$83,0,IF(S500=Datos!$B$84,5,IF(S500=Datos!$B$85,10,IF(S500=Datos!$B$86,15,IF(S500=Datos!$B$87,20,IF(S500=Datos!$B$88,25,0)))))))/100)+((IF(T500=Datos!$B$83,0,IF(T500=Datos!$B$84,5,IF(T500=Datos!$B$85,10,IF(T500=Datos!$B$86,15,IF(T500=Datos!$B$87,20,IF(T500=Datos!$B$88,25,0)))))))/100)+((IF(U500=Datos!$B$83,0,IF(U500=Datos!$B$84,5,IF(U500=Datos!$B$85,10,IF(U500=Datos!$B$86,15,IF(U500=Datos!$B$87,20,IF(U500=Datos!$B$88,25,0)))))))/100)+((IF(V500=Datos!$B$83,0,IF(V500=Datos!$B$84,5,IF(V500=Datos!$B$85,10,IF(V500=Datos!$B$86,15,IF(V500=Datos!$B$87,20,IF(V500=Datos!$B$88,25,0)))))))/100)</f>
        <v>0</v>
      </c>
      <c r="X500" s="221"/>
      <c r="Y500" s="212"/>
      <c r="Z500" s="224"/>
      <c r="AA500" s="212"/>
      <c r="AB500" s="215"/>
      <c r="AC500" s="104"/>
    </row>
    <row r="501" spans="2:29" s="66" customFormat="1" ht="30" customHeight="1" x14ac:dyDescent="0.25">
      <c r="B501" s="164"/>
      <c r="C501" s="165"/>
      <c r="D501" s="212"/>
      <c r="E501" s="227"/>
      <c r="F501" s="165"/>
      <c r="G501" s="230"/>
      <c r="H501" s="99"/>
      <c r="I501" s="100"/>
      <c r="J501" s="218"/>
      <c r="K501" s="218"/>
      <c r="L501" s="215"/>
      <c r="M501" s="100"/>
      <c r="N501" s="99"/>
      <c r="O501" s="99"/>
      <c r="P501" s="99"/>
      <c r="Q501" s="99"/>
      <c r="R501" s="100"/>
      <c r="S501" s="99"/>
      <c r="T501" s="99"/>
      <c r="U501" s="99"/>
      <c r="V501" s="99"/>
      <c r="W501" s="96">
        <f>((IF(S501=Datos!$B$83,0,IF(S501=Datos!$B$84,5,IF(S501=Datos!$B$85,10,IF(S501=Datos!$B$86,15,IF(S501=Datos!$B$87,20,IF(S501=Datos!$B$88,25,0)))))))/100)+((IF(T501=Datos!$B$83,0,IF(T501=Datos!$B$84,5,IF(T501=Datos!$B$85,10,IF(T501=Datos!$B$86,15,IF(T501=Datos!$B$87,20,IF(T501=Datos!$B$88,25,0)))))))/100)+((IF(U501=Datos!$B$83,0,IF(U501=Datos!$B$84,5,IF(U501=Datos!$B$85,10,IF(U501=Datos!$B$86,15,IF(U501=Datos!$B$87,20,IF(U501=Datos!$B$88,25,0)))))))/100)+((IF(V501=Datos!$B$83,0,IF(V501=Datos!$B$84,5,IF(V501=Datos!$B$85,10,IF(V501=Datos!$B$86,15,IF(V501=Datos!$B$87,20,IF(V501=Datos!$B$88,25,0)))))))/100)</f>
        <v>0</v>
      </c>
      <c r="X501" s="221"/>
      <c r="Y501" s="212"/>
      <c r="Z501" s="224"/>
      <c r="AA501" s="212"/>
      <c r="AB501" s="215"/>
      <c r="AC501" s="104"/>
    </row>
    <row r="502" spans="2:29" s="66" customFormat="1" ht="30" customHeight="1" thickBot="1" x14ac:dyDescent="0.3">
      <c r="B502" s="166"/>
      <c r="C502" s="167"/>
      <c r="D502" s="213"/>
      <c r="E502" s="228"/>
      <c r="F502" s="167"/>
      <c r="G502" s="231"/>
      <c r="H502" s="101"/>
      <c r="I502" s="102"/>
      <c r="J502" s="219"/>
      <c r="K502" s="219"/>
      <c r="L502" s="216"/>
      <c r="M502" s="102"/>
      <c r="N502" s="101"/>
      <c r="O502" s="101"/>
      <c r="P502" s="101"/>
      <c r="Q502" s="101"/>
      <c r="R502" s="102"/>
      <c r="S502" s="101"/>
      <c r="T502" s="101"/>
      <c r="U502" s="101"/>
      <c r="V502" s="101"/>
      <c r="W502" s="97">
        <f>((IF(S502=Datos!$B$83,0,IF(S502=Datos!$B$84,5,IF(S502=Datos!$B$85,10,IF(S502=Datos!$B$86,15,IF(S502=Datos!$B$87,20,IF(S502=Datos!$B$88,25,0)))))))/100)+((IF(T502=Datos!$B$83,0,IF(T502=Datos!$B$84,5,IF(T502=Datos!$B$85,10,IF(T502=Datos!$B$86,15,IF(T502=Datos!$B$87,20,IF(T502=Datos!$B$88,25,0)))))))/100)+((IF(U502=Datos!$B$83,0,IF(U502=Datos!$B$84,5,IF(U502=Datos!$B$85,10,IF(U502=Datos!$B$86,15,IF(U502=Datos!$B$87,20,IF(U502=Datos!$B$88,25,0)))))))/100)+((IF(V502=Datos!$B$83,0,IF(V502=Datos!$B$84,5,IF(V502=Datos!$B$85,10,IF(V502=Datos!$B$86,15,IF(V502=Datos!$B$87,20,IF(V502=Datos!$B$88,25,0)))))))/100)</f>
        <v>0</v>
      </c>
      <c r="X502" s="222"/>
      <c r="Y502" s="213"/>
      <c r="Z502" s="225"/>
      <c r="AA502" s="213"/>
      <c r="AB502" s="216"/>
      <c r="AC502" s="105"/>
    </row>
    <row r="503" spans="2:29" s="66" customFormat="1" ht="30" customHeight="1" x14ac:dyDescent="0.25">
      <c r="B503" s="162"/>
      <c r="C503" s="163"/>
      <c r="D503" s="211" t="str">
        <f>IF(B503="","-",VLOOKUP(B503,Datos!$B$3:$C$25,2,FALSE))</f>
        <v>-</v>
      </c>
      <c r="E503" s="226"/>
      <c r="F503" s="163"/>
      <c r="G503" s="229"/>
      <c r="H503" s="81"/>
      <c r="I503" s="79"/>
      <c r="J503" s="217"/>
      <c r="K503" s="217"/>
      <c r="L503" s="214" t="str">
        <f>IF(AND(J503=Datos!$B$186,K503=Datos!$B$193),Datos!$D$186,IF(AND(J503=Datos!$B$186,K503=Datos!$B$194),Datos!$E$186,IF(AND(J503=Datos!$B$186,K503=Datos!$B$195),Datos!$F$186,IF(AND(J503=Datos!$B$186,K503=Datos!$B$196),Datos!$G$186,IF(AND(J503=Datos!$B$186,K503=Datos!$B$197),Datos!$H$186,IF(AND(J503=Datos!$B$187,K503=Datos!$B$193),Datos!$D$187,IF(AND(J503=Datos!$B$187,K503=Datos!$B$194),Datos!$E$187,IF(AND(J503=Datos!$B$187,K503=Datos!$B$195),Datos!$F$187,IF(AND(J503=Datos!$B$187,K503=Datos!$B$196),Datos!$G$187,IF(AND(J503=Datos!$B$187,K503=Datos!$B$197),Datos!$H$187,IF(AND(J503=Datos!$B$188,K503=Datos!$B$193),Datos!$D$188,IF(AND(J503=Datos!$B$188,K503=Datos!$B$194),Datos!$E$188,IF(AND(J503=Datos!$B$188,K503=Datos!$B$195),Datos!$F$188,IF(AND(J503=Datos!$B$188,K503=Datos!$B$196),Datos!$G$188,IF(AND(J503=Datos!$B$188,K503=Datos!$B$197),Datos!$H$188,IF(AND(J503=Datos!$B$189,K503=Datos!$B$193),Datos!$D$189,IF(AND(J503=Datos!$B$189,K503=Datos!$B$194),Datos!$E$189,IF(AND(J503=Datos!$B$189,K503=Datos!$B$195),Datos!$F$189,IF(AND(J503=Datos!$B$189,K503=Datos!$B$196),Datos!$G$189,IF(AND(J503=Datos!$B$189,K503=Datos!$B$197),Datos!$H$189,IF(AND(J503=Datos!$B$190,K503=Datos!$B$193),Datos!$D$190,IF(AND(J503=Datos!$B$190,K503=Datos!$B$194),Datos!$E$190,IF(AND(J503=Datos!$B$190,K503=Datos!$B$195),Datos!$F$190,IF(AND(J503=Datos!$B$190,K503=Datos!$B$196),Datos!$G$190,IF(AND(J503=Datos!$B$190,K503=Datos!$B$197),Datos!$H$190,"-")))))))))))))))))))))))))</f>
        <v>-</v>
      </c>
      <c r="M503" s="79"/>
      <c r="N503" s="81"/>
      <c r="O503" s="81"/>
      <c r="P503" s="81"/>
      <c r="Q503" s="81"/>
      <c r="R503" s="79"/>
      <c r="S503" s="81"/>
      <c r="T503" s="81"/>
      <c r="U503" s="81"/>
      <c r="V503" s="81"/>
      <c r="W503" s="80">
        <f>((IF(S503=Datos!$B$83,0,IF(S503=Datos!$B$84,5,IF(S503=Datos!$B$85,10,IF(S503=Datos!$B$86,15,IF(S503=Datos!$B$87,20,IF(S503=Datos!$B$88,25,0)))))))/100)+((IF(T503=Datos!$B$83,0,IF(T503=Datos!$B$84,5,IF(T503=Datos!$B$85,10,IF(T503=Datos!$B$86,15,IF(T503=Datos!$B$87,20,IF(T503=Datos!$B$88,25,0)))))))/100)+((IF(U503=Datos!$B$83,0,IF(U503=Datos!$B$84,5,IF(U503=Datos!$B$85,10,IF(U503=Datos!$B$86,15,IF(U503=Datos!$B$87,20,IF(U503=Datos!$B$88,25,0)))))))/100)+((IF(V503=Datos!$B$83,0,IF(V503=Datos!$B$84,5,IF(V503=Datos!$B$85,10,IF(V503=Datos!$B$86,15,IF(V503=Datos!$B$87,20,IF(V503=Datos!$B$88,25,0)))))))/100)</f>
        <v>0</v>
      </c>
      <c r="X503" s="220">
        <f>IF(ISERROR((IF(R503=Datos!$B$80,W503,0)+IF(R504=Datos!$B$80,W504,0)+IF(R505=Datos!$B$80,W505,0)+IF(R506=Datos!$B$80,W506,0)+IF(R507=Datos!$B$80,W507,0)+IF(R508=Datos!$B$80,W508,0))/(IF(R503=Datos!$B$80,1,0)+IF(R504=Datos!$B$80,1,0)+IF(R505=Datos!$B$80,1,0)+IF(R506=Datos!$B$80,1,0)+IF(R507=Datos!$B$80,1,0)+IF(R508=Datos!$B$80,1,0))),0,(IF(R503=Datos!$B$80,W503,0)+IF(R504=Datos!$B$80,W504,0)+IF(R505=Datos!$B$80,W505,0)+IF(R506=Datos!$B$80,W506,0)+IF(R507=Datos!$B$80,W507,0)+IF(R508=Datos!$B$80,W508,0))/(IF(R503=Datos!$B$80,1,0)+IF(R504=Datos!$B$80,1,0)+IF(R505=Datos!$B$80,1,0)+IF(R506=Datos!$B$80,1,0)+IF(R507=Datos!$B$80,1,0)+IF(R508=Datos!$B$80,1,0)))</f>
        <v>0</v>
      </c>
      <c r="Y503" s="211" t="str">
        <f>IF(J503="","-",(IF(X503&gt;0,(IF(J503=Datos!$B$65,Datos!$B$65,IF(AND(J503=Datos!$B$66,X503&gt;0.49),Datos!$B$65,IF(AND(J503=Datos!$B$67,X503&gt;0.74),Datos!$B$65,IF(AND(J503=Datos!$B$67,X503&lt;0.75,X503&gt;0.49),Datos!$B$66,IF(AND(J503=Datos!$B$68,X503&gt;0.74),Datos!$B$66,IF(AND(J503=Datos!$B$68,X503&lt;0.75,X503&gt;0.49),Datos!$B$67,IF(AND(J503=Datos!$B$69,X503&gt;0.74),Datos!$B$67,IF(AND(J503=Datos!$B$69,X503&lt;0.75,X503&gt;0.49),Datos!$B$68,J503))))))))),J503)))</f>
        <v>-</v>
      </c>
      <c r="Z503" s="223">
        <f>IF(ISERROR((IF(R503=Datos!$B$79,W503,0)+IF(R504=Datos!$B$79,W504,0)+IF(R505=Datos!$B$79,W505,0)+IF(R506=Datos!$B$79,W506,0)+IF(R507=Datos!$B$79,W507,0)+IF(R508=Datos!$B$79,W508,0))/(IF(R503=Datos!$B$79,1,0)+IF(R504=Datos!$B$79,1,0)+IF(R505=Datos!$B$79,1,0)+IF(R506=Datos!$B$79,1,0)+IF(R507=Datos!$B$79,1,0)+IF(R508=Datos!$B$79,1,0))),0,(IF(R503=Datos!$B$79,W503,0)+IF(R504=Datos!$B$79,W504,0)+IF(R505=Datos!$B$79,W505,0)+IF(R506=Datos!$B$79,W506,0)+IF(R507=Datos!$B$79,W507,0)+IF(R508=Datos!$B$79,W508,0))/(IF(R503=Datos!$B$79,1,0)+IF(R504=Datos!$B$79,1,0)+IF(R505=Datos!$B$79,1,0)+IF(R506=Datos!$B$79,1,0)+IF(R507=Datos!$B$79,1,0)+IF(R508=Datos!$B$79,1,0)))</f>
        <v>0</v>
      </c>
      <c r="AA503" s="211" t="str">
        <f>IF(K503="","-",(IF(Z503&gt;0,(IF(K503=Datos!$B$72,Datos!$B$72,IF(AND(K503=Datos!$B$73,Z503&gt;0.49),Datos!$B$72,IF(AND(K503=Datos!$B$74,Z503&gt;0.74),Datos!$B$72,IF(AND(K503=Datos!$B$74,Z503&lt;0.75,Z503&gt;0.49),Datos!$B$73,IF(AND(K503=Datos!$B$75,Z503&gt;0.74),Datos!$B$73,IF(AND(K503=Datos!$B$75,Z503&lt;0.75,Z503&gt;0.49),Datos!$B$74,IF(AND(K503=Datos!$B$76,Z503&gt;0.74),Datos!$B$74,IF(AND(K503=Datos!$B$76,Z503&lt;0.75,Z503&gt;0.49),Datos!$B$75,K503))))))))),K503)))</f>
        <v>-</v>
      </c>
      <c r="AB503" s="214" t="str">
        <f>IF(AND(Y503=Datos!$B$186,AA503=Datos!$B$193),Datos!$D$186,IF(AND(Y503=Datos!$B$186,AA503=Datos!$B$194),Datos!$E$186,IF(AND(Y503=Datos!$B$186,AA503=Datos!$B$195),Datos!$F$186,IF(AND(Y503=Datos!$B$186,AA503=Datos!$B$196),Datos!$G$186,IF(AND(Y503=Datos!$B$186,AA503=Datos!$B$197),Datos!$H$186,IF(AND(Y503=Datos!$B$187,AA503=Datos!$B$193),Datos!$D$187,IF(AND(Y503=Datos!$B$187,AA503=Datos!$B$194),Datos!$E$187,IF(AND(Y503=Datos!$B$187,AA503=Datos!$B$195),Datos!$F$187,IF(AND(Y503=Datos!$B$187,AA503=Datos!$B$196),Datos!$G$187,IF(AND(Y503=Datos!$B$187,AA503=Datos!$B$197),Datos!$H$187,IF(AND(Y503=Datos!$B$188,AA503=Datos!$B$193),Datos!$D$188,IF(AND(Y503=Datos!$B$188,AA503=Datos!$B$194),Datos!$E$188,IF(AND(Y503=Datos!$B$188,AA503=Datos!$B$195),Datos!$F$188,IF(AND(Y503=Datos!$B$188,AA503=Datos!$B$196),Datos!$G$188,IF(AND(Y503=Datos!$B$188,AA503=Datos!$B$197),Datos!$H$188,IF(AND(Y503=Datos!$B$189,AA503=Datos!$B$193),Datos!$D$189,IF(AND(Y503=Datos!$B$189,AA503=Datos!$B$194),Datos!$E$189,IF(AND(Y503=Datos!$B$189,AA503=Datos!$B$195),Datos!$F$189,IF(AND(Y503=Datos!$B$189,AA503=Datos!$B$196),Datos!$G$189,IF(AND(Y503=Datos!$B$189,AA503=Datos!$B$197),Datos!$H$189,IF(AND(Y503=Datos!$B$190,AA503=Datos!$B$193),Datos!$D$190,IF(AND(Y503=Datos!$B$190,AA503=Datos!$B$194),Datos!$E$190,IF(AND(Y503=Datos!$B$190,AA503=Datos!$B$195),Datos!$F$190,IF(AND(Y503=Datos!$B$190,AA503=Datos!$B$196),Datos!$G$190,IF(AND(Y503=Datos!$B$190,AA503=Datos!$B$197),Datos!$H$190,"-")))))))))))))))))))))))))</f>
        <v>-</v>
      </c>
      <c r="AC503" s="103"/>
    </row>
    <row r="504" spans="2:29" s="66" customFormat="1" ht="30" customHeight="1" x14ac:dyDescent="0.25">
      <c r="B504" s="164"/>
      <c r="C504" s="165"/>
      <c r="D504" s="212"/>
      <c r="E504" s="227"/>
      <c r="F504" s="165"/>
      <c r="G504" s="230"/>
      <c r="H504" s="99"/>
      <c r="I504" s="100"/>
      <c r="J504" s="218"/>
      <c r="K504" s="218"/>
      <c r="L504" s="215"/>
      <c r="M504" s="100"/>
      <c r="N504" s="99"/>
      <c r="O504" s="99"/>
      <c r="P504" s="99"/>
      <c r="Q504" s="99"/>
      <c r="R504" s="100"/>
      <c r="S504" s="99"/>
      <c r="T504" s="99"/>
      <c r="U504" s="99"/>
      <c r="V504" s="99"/>
      <c r="W504" s="96">
        <f>((IF(S504=Datos!$B$83,0,IF(S504=Datos!$B$84,5,IF(S504=Datos!$B$85,10,IF(S504=Datos!$B$86,15,IF(S504=Datos!$B$87,20,IF(S504=Datos!$B$88,25,0)))))))/100)+((IF(T504=Datos!$B$83,0,IF(T504=Datos!$B$84,5,IF(T504=Datos!$B$85,10,IF(T504=Datos!$B$86,15,IF(T504=Datos!$B$87,20,IF(T504=Datos!$B$88,25,0)))))))/100)+((IF(U504=Datos!$B$83,0,IF(U504=Datos!$B$84,5,IF(U504=Datos!$B$85,10,IF(U504=Datos!$B$86,15,IF(U504=Datos!$B$87,20,IF(U504=Datos!$B$88,25,0)))))))/100)+((IF(V504=Datos!$B$83,0,IF(V504=Datos!$B$84,5,IF(V504=Datos!$B$85,10,IF(V504=Datos!$B$86,15,IF(V504=Datos!$B$87,20,IF(V504=Datos!$B$88,25,0)))))))/100)</f>
        <v>0</v>
      </c>
      <c r="X504" s="221"/>
      <c r="Y504" s="212"/>
      <c r="Z504" s="224"/>
      <c r="AA504" s="212"/>
      <c r="AB504" s="215"/>
      <c r="AC504" s="104"/>
    </row>
    <row r="505" spans="2:29" s="66" customFormat="1" ht="30" customHeight="1" x14ac:dyDescent="0.25">
      <c r="B505" s="164"/>
      <c r="C505" s="165"/>
      <c r="D505" s="212"/>
      <c r="E505" s="227"/>
      <c r="F505" s="165"/>
      <c r="G505" s="230"/>
      <c r="H505" s="99"/>
      <c r="I505" s="100"/>
      <c r="J505" s="218"/>
      <c r="K505" s="218"/>
      <c r="L505" s="215"/>
      <c r="M505" s="100"/>
      <c r="N505" s="99"/>
      <c r="O505" s="99"/>
      <c r="P505" s="99"/>
      <c r="Q505" s="99"/>
      <c r="R505" s="100"/>
      <c r="S505" s="99"/>
      <c r="T505" s="99"/>
      <c r="U505" s="99"/>
      <c r="V505" s="99"/>
      <c r="W505" s="96">
        <f>((IF(S505=Datos!$B$83,0,IF(S505=Datos!$B$84,5,IF(S505=Datos!$B$85,10,IF(S505=Datos!$B$86,15,IF(S505=Datos!$B$87,20,IF(S505=Datos!$B$88,25,0)))))))/100)+((IF(T505=Datos!$B$83,0,IF(T505=Datos!$B$84,5,IF(T505=Datos!$B$85,10,IF(T505=Datos!$B$86,15,IF(T505=Datos!$B$87,20,IF(T505=Datos!$B$88,25,0)))))))/100)+((IF(U505=Datos!$B$83,0,IF(U505=Datos!$B$84,5,IF(U505=Datos!$B$85,10,IF(U505=Datos!$B$86,15,IF(U505=Datos!$B$87,20,IF(U505=Datos!$B$88,25,0)))))))/100)+((IF(V505=Datos!$B$83,0,IF(V505=Datos!$B$84,5,IF(V505=Datos!$B$85,10,IF(V505=Datos!$B$86,15,IF(V505=Datos!$B$87,20,IF(V505=Datos!$B$88,25,0)))))))/100)</f>
        <v>0</v>
      </c>
      <c r="X505" s="221"/>
      <c r="Y505" s="212"/>
      <c r="Z505" s="224"/>
      <c r="AA505" s="212"/>
      <c r="AB505" s="215"/>
      <c r="AC505" s="104"/>
    </row>
    <row r="506" spans="2:29" s="66" customFormat="1" ht="30" customHeight="1" x14ac:dyDescent="0.25">
      <c r="B506" s="164"/>
      <c r="C506" s="165"/>
      <c r="D506" s="212"/>
      <c r="E506" s="227"/>
      <c r="F506" s="165"/>
      <c r="G506" s="230"/>
      <c r="H506" s="99"/>
      <c r="I506" s="100"/>
      <c r="J506" s="218"/>
      <c r="K506" s="218"/>
      <c r="L506" s="215"/>
      <c r="M506" s="100"/>
      <c r="N506" s="99"/>
      <c r="O506" s="99"/>
      <c r="P506" s="99"/>
      <c r="Q506" s="99"/>
      <c r="R506" s="100"/>
      <c r="S506" s="99"/>
      <c r="T506" s="99"/>
      <c r="U506" s="99"/>
      <c r="V506" s="99"/>
      <c r="W506" s="96">
        <f>((IF(S506=Datos!$B$83,0,IF(S506=Datos!$B$84,5,IF(S506=Datos!$B$85,10,IF(S506=Datos!$B$86,15,IF(S506=Datos!$B$87,20,IF(S506=Datos!$B$88,25,0)))))))/100)+((IF(T506=Datos!$B$83,0,IF(T506=Datos!$B$84,5,IF(T506=Datos!$B$85,10,IF(T506=Datos!$B$86,15,IF(T506=Datos!$B$87,20,IF(T506=Datos!$B$88,25,0)))))))/100)+((IF(U506=Datos!$B$83,0,IF(U506=Datos!$B$84,5,IF(U506=Datos!$B$85,10,IF(U506=Datos!$B$86,15,IF(U506=Datos!$B$87,20,IF(U506=Datos!$B$88,25,0)))))))/100)+((IF(V506=Datos!$B$83,0,IF(V506=Datos!$B$84,5,IF(V506=Datos!$B$85,10,IF(V506=Datos!$B$86,15,IF(V506=Datos!$B$87,20,IF(V506=Datos!$B$88,25,0)))))))/100)</f>
        <v>0</v>
      </c>
      <c r="X506" s="221"/>
      <c r="Y506" s="212"/>
      <c r="Z506" s="224"/>
      <c r="AA506" s="212"/>
      <c r="AB506" s="215"/>
      <c r="AC506" s="104"/>
    </row>
    <row r="507" spans="2:29" s="66" customFormat="1" ht="30" customHeight="1" x14ac:dyDescent="0.25">
      <c r="B507" s="164"/>
      <c r="C507" s="165"/>
      <c r="D507" s="212"/>
      <c r="E507" s="227"/>
      <c r="F507" s="165"/>
      <c r="G507" s="230"/>
      <c r="H507" s="99"/>
      <c r="I507" s="100"/>
      <c r="J507" s="218"/>
      <c r="K507" s="218"/>
      <c r="L507" s="215"/>
      <c r="M507" s="100"/>
      <c r="N507" s="99"/>
      <c r="O507" s="99"/>
      <c r="P507" s="99"/>
      <c r="Q507" s="99"/>
      <c r="R507" s="100"/>
      <c r="S507" s="99"/>
      <c r="T507" s="99"/>
      <c r="U507" s="99"/>
      <c r="V507" s="99"/>
      <c r="W507" s="96">
        <f>((IF(S507=Datos!$B$83,0,IF(S507=Datos!$B$84,5,IF(S507=Datos!$B$85,10,IF(S507=Datos!$B$86,15,IF(S507=Datos!$B$87,20,IF(S507=Datos!$B$88,25,0)))))))/100)+((IF(T507=Datos!$B$83,0,IF(T507=Datos!$B$84,5,IF(T507=Datos!$B$85,10,IF(T507=Datos!$B$86,15,IF(T507=Datos!$B$87,20,IF(T507=Datos!$B$88,25,0)))))))/100)+((IF(U507=Datos!$B$83,0,IF(U507=Datos!$B$84,5,IF(U507=Datos!$B$85,10,IF(U507=Datos!$B$86,15,IF(U507=Datos!$B$87,20,IF(U507=Datos!$B$88,25,0)))))))/100)+((IF(V507=Datos!$B$83,0,IF(V507=Datos!$B$84,5,IF(V507=Datos!$B$85,10,IF(V507=Datos!$B$86,15,IF(V507=Datos!$B$87,20,IF(V507=Datos!$B$88,25,0)))))))/100)</f>
        <v>0</v>
      </c>
      <c r="X507" s="221"/>
      <c r="Y507" s="212"/>
      <c r="Z507" s="224"/>
      <c r="AA507" s="212"/>
      <c r="AB507" s="215"/>
      <c r="AC507" s="104"/>
    </row>
    <row r="508" spans="2:29" s="66" customFormat="1" ht="30" customHeight="1" thickBot="1" x14ac:dyDescent="0.3">
      <c r="B508" s="166"/>
      <c r="C508" s="167"/>
      <c r="D508" s="213"/>
      <c r="E508" s="228"/>
      <c r="F508" s="167"/>
      <c r="G508" s="231"/>
      <c r="H508" s="101"/>
      <c r="I508" s="102"/>
      <c r="J508" s="219"/>
      <c r="K508" s="219"/>
      <c r="L508" s="216"/>
      <c r="M508" s="102"/>
      <c r="N508" s="101"/>
      <c r="O508" s="101"/>
      <c r="P508" s="101"/>
      <c r="Q508" s="101"/>
      <c r="R508" s="102"/>
      <c r="S508" s="101"/>
      <c r="T508" s="101"/>
      <c r="U508" s="101"/>
      <c r="V508" s="101"/>
      <c r="W508" s="97">
        <f>((IF(S508=Datos!$B$83,0,IF(S508=Datos!$B$84,5,IF(S508=Datos!$B$85,10,IF(S508=Datos!$B$86,15,IF(S508=Datos!$B$87,20,IF(S508=Datos!$B$88,25,0)))))))/100)+((IF(T508=Datos!$B$83,0,IF(T508=Datos!$B$84,5,IF(T508=Datos!$B$85,10,IF(T508=Datos!$B$86,15,IF(T508=Datos!$B$87,20,IF(T508=Datos!$B$88,25,0)))))))/100)+((IF(U508=Datos!$B$83,0,IF(U508=Datos!$B$84,5,IF(U508=Datos!$B$85,10,IF(U508=Datos!$B$86,15,IF(U508=Datos!$B$87,20,IF(U508=Datos!$B$88,25,0)))))))/100)+((IF(V508=Datos!$B$83,0,IF(V508=Datos!$B$84,5,IF(V508=Datos!$B$85,10,IF(V508=Datos!$B$86,15,IF(V508=Datos!$B$87,20,IF(V508=Datos!$B$88,25,0)))))))/100)</f>
        <v>0</v>
      </c>
      <c r="X508" s="222"/>
      <c r="Y508" s="213"/>
      <c r="Z508" s="225"/>
      <c r="AA508" s="213"/>
      <c r="AB508" s="216"/>
      <c r="AC508" s="105"/>
    </row>
    <row r="509" spans="2:29" s="66" customFormat="1" ht="30" customHeight="1" x14ac:dyDescent="0.25">
      <c r="B509" s="162"/>
      <c r="C509" s="163"/>
      <c r="D509" s="211" t="str">
        <f>IF(B509="","-",VLOOKUP(B509,Datos!$B$3:$C$25,2,FALSE))</f>
        <v>-</v>
      </c>
      <c r="E509" s="226"/>
      <c r="F509" s="163"/>
      <c r="G509" s="229"/>
      <c r="H509" s="81"/>
      <c r="I509" s="79"/>
      <c r="J509" s="217"/>
      <c r="K509" s="217"/>
      <c r="L509" s="214" t="str">
        <f>IF(AND(J509=Datos!$B$186,K509=Datos!$B$193),Datos!$D$186,IF(AND(J509=Datos!$B$186,K509=Datos!$B$194),Datos!$E$186,IF(AND(J509=Datos!$B$186,K509=Datos!$B$195),Datos!$F$186,IF(AND(J509=Datos!$B$186,K509=Datos!$B$196),Datos!$G$186,IF(AND(J509=Datos!$B$186,K509=Datos!$B$197),Datos!$H$186,IF(AND(J509=Datos!$B$187,K509=Datos!$B$193),Datos!$D$187,IF(AND(J509=Datos!$B$187,K509=Datos!$B$194),Datos!$E$187,IF(AND(J509=Datos!$B$187,K509=Datos!$B$195),Datos!$F$187,IF(AND(J509=Datos!$B$187,K509=Datos!$B$196),Datos!$G$187,IF(AND(J509=Datos!$B$187,K509=Datos!$B$197),Datos!$H$187,IF(AND(J509=Datos!$B$188,K509=Datos!$B$193),Datos!$D$188,IF(AND(J509=Datos!$B$188,K509=Datos!$B$194),Datos!$E$188,IF(AND(J509=Datos!$B$188,K509=Datos!$B$195),Datos!$F$188,IF(AND(J509=Datos!$B$188,K509=Datos!$B$196),Datos!$G$188,IF(AND(J509=Datos!$B$188,K509=Datos!$B$197),Datos!$H$188,IF(AND(J509=Datos!$B$189,K509=Datos!$B$193),Datos!$D$189,IF(AND(J509=Datos!$B$189,K509=Datos!$B$194),Datos!$E$189,IF(AND(J509=Datos!$B$189,K509=Datos!$B$195),Datos!$F$189,IF(AND(J509=Datos!$B$189,K509=Datos!$B$196),Datos!$G$189,IF(AND(J509=Datos!$B$189,K509=Datos!$B$197),Datos!$H$189,IF(AND(J509=Datos!$B$190,K509=Datos!$B$193),Datos!$D$190,IF(AND(J509=Datos!$B$190,K509=Datos!$B$194),Datos!$E$190,IF(AND(J509=Datos!$B$190,K509=Datos!$B$195),Datos!$F$190,IF(AND(J509=Datos!$B$190,K509=Datos!$B$196),Datos!$G$190,IF(AND(J509=Datos!$B$190,K509=Datos!$B$197),Datos!$H$190,"-")))))))))))))))))))))))))</f>
        <v>-</v>
      </c>
      <c r="M509" s="79"/>
      <c r="N509" s="81"/>
      <c r="O509" s="81"/>
      <c r="P509" s="81"/>
      <c r="Q509" s="81"/>
      <c r="R509" s="79"/>
      <c r="S509" s="81"/>
      <c r="T509" s="81"/>
      <c r="U509" s="81"/>
      <c r="V509" s="81"/>
      <c r="W509" s="80">
        <f>((IF(S509=Datos!$B$83,0,IF(S509=Datos!$B$84,5,IF(S509=Datos!$B$85,10,IF(S509=Datos!$B$86,15,IF(S509=Datos!$B$87,20,IF(S509=Datos!$B$88,25,0)))))))/100)+((IF(T509=Datos!$B$83,0,IF(T509=Datos!$B$84,5,IF(T509=Datos!$B$85,10,IF(T509=Datos!$B$86,15,IF(T509=Datos!$B$87,20,IF(T509=Datos!$B$88,25,0)))))))/100)+((IF(U509=Datos!$B$83,0,IF(U509=Datos!$B$84,5,IF(U509=Datos!$B$85,10,IF(U509=Datos!$B$86,15,IF(U509=Datos!$B$87,20,IF(U509=Datos!$B$88,25,0)))))))/100)+((IF(V509=Datos!$B$83,0,IF(V509=Datos!$B$84,5,IF(V509=Datos!$B$85,10,IF(V509=Datos!$B$86,15,IF(V509=Datos!$B$87,20,IF(V509=Datos!$B$88,25,0)))))))/100)</f>
        <v>0</v>
      </c>
      <c r="X509" s="220">
        <f>IF(ISERROR((IF(R509=Datos!$B$80,W509,0)+IF(R510=Datos!$B$80,W510,0)+IF(R511=Datos!$B$80,W511,0)+IF(R512=Datos!$B$80,W512,0)+IF(R513=Datos!$B$80,W513,0)+IF(R514=Datos!$B$80,W514,0))/(IF(R509=Datos!$B$80,1,0)+IF(R510=Datos!$B$80,1,0)+IF(R511=Datos!$B$80,1,0)+IF(R512=Datos!$B$80,1,0)+IF(R513=Datos!$B$80,1,0)+IF(R514=Datos!$B$80,1,0))),0,(IF(R509=Datos!$B$80,W509,0)+IF(R510=Datos!$B$80,W510,0)+IF(R511=Datos!$B$80,W511,0)+IF(R512=Datos!$B$80,W512,0)+IF(R513=Datos!$B$80,W513,0)+IF(R514=Datos!$B$80,W514,0))/(IF(R509=Datos!$B$80,1,0)+IF(R510=Datos!$B$80,1,0)+IF(R511=Datos!$B$80,1,0)+IF(R512=Datos!$B$80,1,0)+IF(R513=Datos!$B$80,1,0)+IF(R514=Datos!$B$80,1,0)))</f>
        <v>0</v>
      </c>
      <c r="Y509" s="211" t="str">
        <f>IF(J509="","-",(IF(X509&gt;0,(IF(J509=Datos!$B$65,Datos!$B$65,IF(AND(J509=Datos!$B$66,X509&gt;0.49),Datos!$B$65,IF(AND(J509=Datos!$B$67,X509&gt;0.74),Datos!$B$65,IF(AND(J509=Datos!$B$67,X509&lt;0.75,X509&gt;0.49),Datos!$B$66,IF(AND(J509=Datos!$B$68,X509&gt;0.74),Datos!$B$66,IF(AND(J509=Datos!$B$68,X509&lt;0.75,X509&gt;0.49),Datos!$B$67,IF(AND(J509=Datos!$B$69,X509&gt;0.74),Datos!$B$67,IF(AND(J509=Datos!$B$69,X509&lt;0.75,X509&gt;0.49),Datos!$B$68,J509))))))))),J509)))</f>
        <v>-</v>
      </c>
      <c r="Z509" s="223">
        <f>IF(ISERROR((IF(R509=Datos!$B$79,W509,0)+IF(R510=Datos!$B$79,W510,0)+IF(R511=Datos!$B$79,W511,0)+IF(R512=Datos!$B$79,W512,0)+IF(R513=Datos!$B$79,W513,0)+IF(R514=Datos!$B$79,W514,0))/(IF(R509=Datos!$B$79,1,0)+IF(R510=Datos!$B$79,1,0)+IF(R511=Datos!$B$79,1,0)+IF(R512=Datos!$B$79,1,0)+IF(R513=Datos!$B$79,1,0)+IF(R514=Datos!$B$79,1,0))),0,(IF(R509=Datos!$B$79,W509,0)+IF(R510=Datos!$B$79,W510,0)+IF(R511=Datos!$B$79,W511,0)+IF(R512=Datos!$B$79,W512,0)+IF(R513=Datos!$B$79,W513,0)+IF(R514=Datos!$B$79,W514,0))/(IF(R509=Datos!$B$79,1,0)+IF(R510=Datos!$B$79,1,0)+IF(R511=Datos!$B$79,1,0)+IF(R512=Datos!$B$79,1,0)+IF(R513=Datos!$B$79,1,0)+IF(R514=Datos!$B$79,1,0)))</f>
        <v>0</v>
      </c>
      <c r="AA509" s="211" t="str">
        <f>IF(K509="","-",(IF(Z509&gt;0,(IF(K509=Datos!$B$72,Datos!$B$72,IF(AND(K509=Datos!$B$73,Z509&gt;0.49),Datos!$B$72,IF(AND(K509=Datos!$B$74,Z509&gt;0.74),Datos!$B$72,IF(AND(K509=Datos!$B$74,Z509&lt;0.75,Z509&gt;0.49),Datos!$B$73,IF(AND(K509=Datos!$B$75,Z509&gt;0.74),Datos!$B$73,IF(AND(K509=Datos!$B$75,Z509&lt;0.75,Z509&gt;0.49),Datos!$B$74,IF(AND(K509=Datos!$B$76,Z509&gt;0.74),Datos!$B$74,IF(AND(K509=Datos!$B$76,Z509&lt;0.75,Z509&gt;0.49),Datos!$B$75,K509))))))))),K509)))</f>
        <v>-</v>
      </c>
      <c r="AB509" s="214" t="str">
        <f>IF(AND(Y509=Datos!$B$186,AA509=Datos!$B$193),Datos!$D$186,IF(AND(Y509=Datos!$B$186,AA509=Datos!$B$194),Datos!$E$186,IF(AND(Y509=Datos!$B$186,AA509=Datos!$B$195),Datos!$F$186,IF(AND(Y509=Datos!$B$186,AA509=Datos!$B$196),Datos!$G$186,IF(AND(Y509=Datos!$B$186,AA509=Datos!$B$197),Datos!$H$186,IF(AND(Y509=Datos!$B$187,AA509=Datos!$B$193),Datos!$D$187,IF(AND(Y509=Datos!$B$187,AA509=Datos!$B$194),Datos!$E$187,IF(AND(Y509=Datos!$B$187,AA509=Datos!$B$195),Datos!$F$187,IF(AND(Y509=Datos!$B$187,AA509=Datos!$B$196),Datos!$G$187,IF(AND(Y509=Datos!$B$187,AA509=Datos!$B$197),Datos!$H$187,IF(AND(Y509=Datos!$B$188,AA509=Datos!$B$193),Datos!$D$188,IF(AND(Y509=Datos!$B$188,AA509=Datos!$B$194),Datos!$E$188,IF(AND(Y509=Datos!$B$188,AA509=Datos!$B$195),Datos!$F$188,IF(AND(Y509=Datos!$B$188,AA509=Datos!$B$196),Datos!$G$188,IF(AND(Y509=Datos!$B$188,AA509=Datos!$B$197),Datos!$H$188,IF(AND(Y509=Datos!$B$189,AA509=Datos!$B$193),Datos!$D$189,IF(AND(Y509=Datos!$B$189,AA509=Datos!$B$194),Datos!$E$189,IF(AND(Y509=Datos!$B$189,AA509=Datos!$B$195),Datos!$F$189,IF(AND(Y509=Datos!$B$189,AA509=Datos!$B$196),Datos!$G$189,IF(AND(Y509=Datos!$B$189,AA509=Datos!$B$197),Datos!$H$189,IF(AND(Y509=Datos!$B$190,AA509=Datos!$B$193),Datos!$D$190,IF(AND(Y509=Datos!$B$190,AA509=Datos!$B$194),Datos!$E$190,IF(AND(Y509=Datos!$B$190,AA509=Datos!$B$195),Datos!$F$190,IF(AND(Y509=Datos!$B$190,AA509=Datos!$B$196),Datos!$G$190,IF(AND(Y509=Datos!$B$190,AA509=Datos!$B$197),Datos!$H$190,"-")))))))))))))))))))))))))</f>
        <v>-</v>
      </c>
      <c r="AC509" s="103"/>
    </row>
    <row r="510" spans="2:29" s="66" customFormat="1" ht="30" customHeight="1" x14ac:dyDescent="0.25">
      <c r="B510" s="164"/>
      <c r="C510" s="165"/>
      <c r="D510" s="212"/>
      <c r="E510" s="227"/>
      <c r="F510" s="165"/>
      <c r="G510" s="230"/>
      <c r="H510" s="99"/>
      <c r="I510" s="100"/>
      <c r="J510" s="218"/>
      <c r="K510" s="218"/>
      <c r="L510" s="215"/>
      <c r="M510" s="100"/>
      <c r="N510" s="99"/>
      <c r="O510" s="99"/>
      <c r="P510" s="99"/>
      <c r="Q510" s="99"/>
      <c r="R510" s="100"/>
      <c r="S510" s="99"/>
      <c r="T510" s="99"/>
      <c r="U510" s="99"/>
      <c r="V510" s="99"/>
      <c r="W510" s="96">
        <f>((IF(S510=Datos!$B$83,0,IF(S510=Datos!$B$84,5,IF(S510=Datos!$B$85,10,IF(S510=Datos!$B$86,15,IF(S510=Datos!$B$87,20,IF(S510=Datos!$B$88,25,0)))))))/100)+((IF(T510=Datos!$B$83,0,IF(T510=Datos!$B$84,5,IF(T510=Datos!$B$85,10,IF(T510=Datos!$B$86,15,IF(T510=Datos!$B$87,20,IF(T510=Datos!$B$88,25,0)))))))/100)+((IF(U510=Datos!$B$83,0,IF(U510=Datos!$B$84,5,IF(U510=Datos!$B$85,10,IF(U510=Datos!$B$86,15,IF(U510=Datos!$B$87,20,IF(U510=Datos!$B$88,25,0)))))))/100)+((IF(V510=Datos!$B$83,0,IF(V510=Datos!$B$84,5,IF(V510=Datos!$B$85,10,IF(V510=Datos!$B$86,15,IF(V510=Datos!$B$87,20,IF(V510=Datos!$B$88,25,0)))))))/100)</f>
        <v>0</v>
      </c>
      <c r="X510" s="221"/>
      <c r="Y510" s="212"/>
      <c r="Z510" s="224"/>
      <c r="AA510" s="212"/>
      <c r="AB510" s="215"/>
      <c r="AC510" s="104"/>
    </row>
    <row r="511" spans="2:29" s="66" customFormat="1" ht="30" customHeight="1" x14ac:dyDescent="0.25">
      <c r="B511" s="164"/>
      <c r="C511" s="165"/>
      <c r="D511" s="212"/>
      <c r="E511" s="227"/>
      <c r="F511" s="165"/>
      <c r="G511" s="230"/>
      <c r="H511" s="99"/>
      <c r="I511" s="100"/>
      <c r="J511" s="218"/>
      <c r="K511" s="218"/>
      <c r="L511" s="215"/>
      <c r="M511" s="100"/>
      <c r="N511" s="99"/>
      <c r="O511" s="99"/>
      <c r="P511" s="99"/>
      <c r="Q511" s="99"/>
      <c r="R511" s="100"/>
      <c r="S511" s="99"/>
      <c r="T511" s="99"/>
      <c r="U511" s="99"/>
      <c r="V511" s="99"/>
      <c r="W511" s="96">
        <f>((IF(S511=Datos!$B$83,0,IF(S511=Datos!$B$84,5,IF(S511=Datos!$B$85,10,IF(S511=Datos!$B$86,15,IF(S511=Datos!$B$87,20,IF(S511=Datos!$B$88,25,0)))))))/100)+((IF(T511=Datos!$B$83,0,IF(T511=Datos!$B$84,5,IF(T511=Datos!$B$85,10,IF(T511=Datos!$B$86,15,IF(T511=Datos!$B$87,20,IF(T511=Datos!$B$88,25,0)))))))/100)+((IF(U511=Datos!$B$83,0,IF(U511=Datos!$B$84,5,IF(U511=Datos!$B$85,10,IF(U511=Datos!$B$86,15,IF(U511=Datos!$B$87,20,IF(U511=Datos!$B$88,25,0)))))))/100)+((IF(V511=Datos!$B$83,0,IF(V511=Datos!$B$84,5,IF(V511=Datos!$B$85,10,IF(V511=Datos!$B$86,15,IF(V511=Datos!$B$87,20,IF(V511=Datos!$B$88,25,0)))))))/100)</f>
        <v>0</v>
      </c>
      <c r="X511" s="221"/>
      <c r="Y511" s="212"/>
      <c r="Z511" s="224"/>
      <c r="AA511" s="212"/>
      <c r="AB511" s="215"/>
      <c r="AC511" s="104"/>
    </row>
    <row r="512" spans="2:29" s="66" customFormat="1" ht="30" customHeight="1" x14ac:dyDescent="0.25">
      <c r="B512" s="164"/>
      <c r="C512" s="165"/>
      <c r="D512" s="212"/>
      <c r="E512" s="227"/>
      <c r="F512" s="165"/>
      <c r="G512" s="230"/>
      <c r="H512" s="99"/>
      <c r="I512" s="100"/>
      <c r="J512" s="218"/>
      <c r="K512" s="218"/>
      <c r="L512" s="215"/>
      <c r="M512" s="100"/>
      <c r="N512" s="99"/>
      <c r="O512" s="99"/>
      <c r="P512" s="99"/>
      <c r="Q512" s="99"/>
      <c r="R512" s="100"/>
      <c r="S512" s="99"/>
      <c r="T512" s="99"/>
      <c r="U512" s="99"/>
      <c r="V512" s="99"/>
      <c r="W512" s="96">
        <f>((IF(S512=Datos!$B$83,0,IF(S512=Datos!$B$84,5,IF(S512=Datos!$B$85,10,IF(S512=Datos!$B$86,15,IF(S512=Datos!$B$87,20,IF(S512=Datos!$B$88,25,0)))))))/100)+((IF(T512=Datos!$B$83,0,IF(T512=Datos!$B$84,5,IF(T512=Datos!$B$85,10,IF(T512=Datos!$B$86,15,IF(T512=Datos!$B$87,20,IF(T512=Datos!$B$88,25,0)))))))/100)+((IF(U512=Datos!$B$83,0,IF(U512=Datos!$B$84,5,IF(U512=Datos!$B$85,10,IF(U512=Datos!$B$86,15,IF(U512=Datos!$B$87,20,IF(U512=Datos!$B$88,25,0)))))))/100)+((IF(V512=Datos!$B$83,0,IF(V512=Datos!$B$84,5,IF(V512=Datos!$B$85,10,IF(V512=Datos!$B$86,15,IF(V512=Datos!$B$87,20,IF(V512=Datos!$B$88,25,0)))))))/100)</f>
        <v>0</v>
      </c>
      <c r="X512" s="221"/>
      <c r="Y512" s="212"/>
      <c r="Z512" s="224"/>
      <c r="AA512" s="212"/>
      <c r="AB512" s="215"/>
      <c r="AC512" s="104"/>
    </row>
    <row r="513" spans="2:29" s="66" customFormat="1" ht="30" customHeight="1" x14ac:dyDescent="0.25">
      <c r="B513" s="164"/>
      <c r="C513" s="165"/>
      <c r="D513" s="212"/>
      <c r="E513" s="227"/>
      <c r="F513" s="165"/>
      <c r="G513" s="230"/>
      <c r="H513" s="99"/>
      <c r="I513" s="100"/>
      <c r="J513" s="218"/>
      <c r="K513" s="218"/>
      <c r="L513" s="215"/>
      <c r="M513" s="100"/>
      <c r="N513" s="99"/>
      <c r="O513" s="99"/>
      <c r="P513" s="99"/>
      <c r="Q513" s="99"/>
      <c r="R513" s="100"/>
      <c r="S513" s="99"/>
      <c r="T513" s="99"/>
      <c r="U513" s="99"/>
      <c r="V513" s="99"/>
      <c r="W513" s="96">
        <f>((IF(S513=Datos!$B$83,0,IF(S513=Datos!$B$84,5,IF(S513=Datos!$B$85,10,IF(S513=Datos!$B$86,15,IF(S513=Datos!$B$87,20,IF(S513=Datos!$B$88,25,0)))))))/100)+((IF(T513=Datos!$B$83,0,IF(T513=Datos!$B$84,5,IF(T513=Datos!$B$85,10,IF(T513=Datos!$B$86,15,IF(T513=Datos!$B$87,20,IF(T513=Datos!$B$88,25,0)))))))/100)+((IF(U513=Datos!$B$83,0,IF(U513=Datos!$B$84,5,IF(U513=Datos!$B$85,10,IF(U513=Datos!$B$86,15,IF(U513=Datos!$B$87,20,IF(U513=Datos!$B$88,25,0)))))))/100)+((IF(V513=Datos!$B$83,0,IF(V513=Datos!$B$84,5,IF(V513=Datos!$B$85,10,IF(V513=Datos!$B$86,15,IF(V513=Datos!$B$87,20,IF(V513=Datos!$B$88,25,0)))))))/100)</f>
        <v>0</v>
      </c>
      <c r="X513" s="221"/>
      <c r="Y513" s="212"/>
      <c r="Z513" s="224"/>
      <c r="AA513" s="212"/>
      <c r="AB513" s="215"/>
      <c r="AC513" s="104"/>
    </row>
    <row r="514" spans="2:29" s="66" customFormat="1" ht="30" customHeight="1" thickBot="1" x14ac:dyDescent="0.3">
      <c r="B514" s="166"/>
      <c r="C514" s="167"/>
      <c r="D514" s="213"/>
      <c r="E514" s="228"/>
      <c r="F514" s="167"/>
      <c r="G514" s="231"/>
      <c r="H514" s="101"/>
      <c r="I514" s="102"/>
      <c r="J514" s="219"/>
      <c r="K514" s="219"/>
      <c r="L514" s="216"/>
      <c r="M514" s="102"/>
      <c r="N514" s="101"/>
      <c r="O514" s="101"/>
      <c r="P514" s="101"/>
      <c r="Q514" s="101"/>
      <c r="R514" s="102"/>
      <c r="S514" s="101"/>
      <c r="T514" s="101"/>
      <c r="U514" s="101"/>
      <c r="V514" s="101"/>
      <c r="W514" s="97">
        <f>((IF(S514=Datos!$B$83,0,IF(S514=Datos!$B$84,5,IF(S514=Datos!$B$85,10,IF(S514=Datos!$B$86,15,IF(S514=Datos!$B$87,20,IF(S514=Datos!$B$88,25,0)))))))/100)+((IF(T514=Datos!$B$83,0,IF(T514=Datos!$B$84,5,IF(T514=Datos!$B$85,10,IF(T514=Datos!$B$86,15,IF(T514=Datos!$B$87,20,IF(T514=Datos!$B$88,25,0)))))))/100)+((IF(U514=Datos!$B$83,0,IF(U514=Datos!$B$84,5,IF(U514=Datos!$B$85,10,IF(U514=Datos!$B$86,15,IF(U514=Datos!$B$87,20,IF(U514=Datos!$B$88,25,0)))))))/100)+((IF(V514=Datos!$B$83,0,IF(V514=Datos!$B$84,5,IF(V514=Datos!$B$85,10,IF(V514=Datos!$B$86,15,IF(V514=Datos!$B$87,20,IF(V514=Datos!$B$88,25,0)))))))/100)</f>
        <v>0</v>
      </c>
      <c r="X514" s="222"/>
      <c r="Y514" s="213"/>
      <c r="Z514" s="225"/>
      <c r="AA514" s="213"/>
      <c r="AB514" s="216"/>
      <c r="AC514" s="105"/>
    </row>
    <row r="515" spans="2:29" ht="15" thickBot="1" x14ac:dyDescent="0.3"/>
    <row r="516" spans="2:29" ht="22.5" customHeight="1" x14ac:dyDescent="0.25">
      <c r="B516" s="208" t="s">
        <v>515</v>
      </c>
      <c r="C516" s="209"/>
      <c r="D516" s="98" t="s">
        <v>520</v>
      </c>
      <c r="E516" s="209" t="s">
        <v>521</v>
      </c>
      <c r="F516" s="210"/>
    </row>
    <row r="517" spans="2:29" ht="52.5" customHeight="1" thickBot="1" x14ac:dyDescent="0.3">
      <c r="B517" s="118" t="s">
        <v>516</v>
      </c>
      <c r="C517" s="119"/>
      <c r="D517" s="69" t="s">
        <v>517</v>
      </c>
      <c r="E517" s="120" t="s">
        <v>517</v>
      </c>
      <c r="F517" s="121"/>
    </row>
  </sheetData>
  <sheetProtection password="8868" sheet="1" objects="1" scenarios="1" selectLockedCells="1"/>
  <mergeCells count="1041">
    <mergeCell ref="Z11:Z16"/>
    <mergeCell ref="AA11:AA16"/>
    <mergeCell ref="AB11:AB16"/>
    <mergeCell ref="G11:G16"/>
    <mergeCell ref="J11:J16"/>
    <mergeCell ref="K11:K16"/>
    <mergeCell ref="L11:L16"/>
    <mergeCell ref="X9:Y9"/>
    <mergeCell ref="X11:X16"/>
    <mergeCell ref="B11:C16"/>
    <mergeCell ref="D11:D16"/>
    <mergeCell ref="E11:F16"/>
    <mergeCell ref="L9:L10"/>
    <mergeCell ref="M9:M10"/>
    <mergeCell ref="B2:B4"/>
    <mergeCell ref="C2:D2"/>
    <mergeCell ref="F2:F4"/>
    <mergeCell ref="C3:D3"/>
    <mergeCell ref="C4:D4"/>
    <mergeCell ref="B8:C10"/>
    <mergeCell ref="D8:D10"/>
    <mergeCell ref="M8:Q8"/>
    <mergeCell ref="AB9:AB10"/>
    <mergeCell ref="E8:F10"/>
    <mergeCell ref="O9:O10"/>
    <mergeCell ref="P9:P10"/>
    <mergeCell ref="Q9:Q10"/>
    <mergeCell ref="R8:AC8"/>
    <mergeCell ref="AC9:AC10"/>
    <mergeCell ref="N9:N10"/>
    <mergeCell ref="G8:G10"/>
    <mergeCell ref="H8:H10"/>
    <mergeCell ref="I8:I10"/>
    <mergeCell ref="J8:L8"/>
    <mergeCell ref="J9:J10"/>
    <mergeCell ref="K9:K10"/>
    <mergeCell ref="R9:R10"/>
    <mergeCell ref="S9:V9"/>
    <mergeCell ref="W9:W10"/>
    <mergeCell ref="Z9:AA9"/>
    <mergeCell ref="Y11:Y16"/>
    <mergeCell ref="AA17:AA22"/>
    <mergeCell ref="AB17:AB22"/>
    <mergeCell ref="B23:C28"/>
    <mergeCell ref="D23:D28"/>
    <mergeCell ref="E23:F28"/>
    <mergeCell ref="G23:G28"/>
    <mergeCell ref="J23:J28"/>
    <mergeCell ref="K23:K28"/>
    <mergeCell ref="L23:L28"/>
    <mergeCell ref="X23:X28"/>
    <mergeCell ref="Y23:Y28"/>
    <mergeCell ref="Z23:Z28"/>
    <mergeCell ref="AA23:AA28"/>
    <mergeCell ref="AB23:AB28"/>
    <mergeCell ref="K17:K22"/>
    <mergeCell ref="L17:L22"/>
    <mergeCell ref="X17:X22"/>
    <mergeCell ref="Y17:Y22"/>
    <mergeCell ref="Z17:Z22"/>
    <mergeCell ref="B17:C22"/>
    <mergeCell ref="D17:D22"/>
    <mergeCell ref="E17:F22"/>
    <mergeCell ref="G17:G22"/>
    <mergeCell ref="J17:J22"/>
    <mergeCell ref="AA29:AA34"/>
    <mergeCell ref="AB29:AB34"/>
    <mergeCell ref="B35:C40"/>
    <mergeCell ref="D35:D40"/>
    <mergeCell ref="E35:F40"/>
    <mergeCell ref="G35:G40"/>
    <mergeCell ref="J35:J40"/>
    <mergeCell ref="K35:K40"/>
    <mergeCell ref="L35:L40"/>
    <mergeCell ref="X35:X40"/>
    <mergeCell ref="Y35:Y40"/>
    <mergeCell ref="Z35:Z40"/>
    <mergeCell ref="AA35:AA40"/>
    <mergeCell ref="AB35:AB40"/>
    <mergeCell ref="K29:K34"/>
    <mergeCell ref="L29:L34"/>
    <mergeCell ref="X29:X34"/>
    <mergeCell ref="Y29:Y34"/>
    <mergeCell ref="Z29:Z34"/>
    <mergeCell ref="B29:C34"/>
    <mergeCell ref="D29:D34"/>
    <mergeCell ref="E29:F34"/>
    <mergeCell ref="G29:G34"/>
    <mergeCell ref="J29:J34"/>
    <mergeCell ref="AA41:AA46"/>
    <mergeCell ref="AB41:AB46"/>
    <mergeCell ref="B47:C52"/>
    <mergeCell ref="D47:D52"/>
    <mergeCell ref="E47:F52"/>
    <mergeCell ref="G47:G52"/>
    <mergeCell ref="J47:J52"/>
    <mergeCell ref="K47:K52"/>
    <mergeCell ref="L47:L52"/>
    <mergeCell ref="X47:X52"/>
    <mergeCell ref="Y47:Y52"/>
    <mergeCell ref="Z47:Z52"/>
    <mergeCell ref="AA47:AA52"/>
    <mergeCell ref="AB47:AB52"/>
    <mergeCell ref="K41:K46"/>
    <mergeCell ref="L41:L46"/>
    <mergeCell ref="X41:X46"/>
    <mergeCell ref="Y41:Y46"/>
    <mergeCell ref="Z41:Z46"/>
    <mergeCell ref="B41:C46"/>
    <mergeCell ref="D41:D46"/>
    <mergeCell ref="E41:F46"/>
    <mergeCell ref="G41:G46"/>
    <mergeCell ref="J41:J46"/>
    <mergeCell ref="AA53:AA58"/>
    <mergeCell ref="AB53:AB58"/>
    <mergeCell ref="B59:C64"/>
    <mergeCell ref="D59:D64"/>
    <mergeCell ref="E59:F64"/>
    <mergeCell ref="G59:G64"/>
    <mergeCell ref="J59:J64"/>
    <mergeCell ref="K59:K64"/>
    <mergeCell ref="L59:L64"/>
    <mergeCell ref="X59:X64"/>
    <mergeCell ref="Y59:Y64"/>
    <mergeCell ref="Z59:Z64"/>
    <mergeCell ref="AA59:AA64"/>
    <mergeCell ref="AB59:AB64"/>
    <mergeCell ref="K53:K58"/>
    <mergeCell ref="L53:L58"/>
    <mergeCell ref="X53:X58"/>
    <mergeCell ref="Y53:Y58"/>
    <mergeCell ref="Z53:Z58"/>
    <mergeCell ref="B53:C58"/>
    <mergeCell ref="D53:D58"/>
    <mergeCell ref="E53:F58"/>
    <mergeCell ref="G53:G58"/>
    <mergeCell ref="J53:J58"/>
    <mergeCell ref="AA65:AA70"/>
    <mergeCell ref="AB65:AB70"/>
    <mergeCell ref="B71:C76"/>
    <mergeCell ref="D71:D76"/>
    <mergeCell ref="E71:F76"/>
    <mergeCell ref="G71:G76"/>
    <mergeCell ref="J71:J76"/>
    <mergeCell ref="K71:K76"/>
    <mergeCell ref="L71:L76"/>
    <mergeCell ref="X71:X76"/>
    <mergeCell ref="Y71:Y76"/>
    <mergeCell ref="Z71:Z76"/>
    <mergeCell ref="AA71:AA76"/>
    <mergeCell ref="AB71:AB76"/>
    <mergeCell ref="K65:K70"/>
    <mergeCell ref="L65:L70"/>
    <mergeCell ref="X65:X70"/>
    <mergeCell ref="Y65:Y70"/>
    <mergeCell ref="Z65:Z70"/>
    <mergeCell ref="B65:C70"/>
    <mergeCell ref="D65:D70"/>
    <mergeCell ref="E65:F70"/>
    <mergeCell ref="G65:G70"/>
    <mergeCell ref="J65:J70"/>
    <mergeCell ref="AA77:AA82"/>
    <mergeCell ref="AB77:AB82"/>
    <mergeCell ref="B83:C88"/>
    <mergeCell ref="D83:D88"/>
    <mergeCell ref="E83:F88"/>
    <mergeCell ref="G83:G88"/>
    <mergeCell ref="J83:J88"/>
    <mergeCell ref="K83:K88"/>
    <mergeCell ref="L83:L88"/>
    <mergeCell ref="X83:X88"/>
    <mergeCell ref="Y83:Y88"/>
    <mergeCell ref="Z83:Z88"/>
    <mergeCell ref="AA83:AA88"/>
    <mergeCell ref="AB83:AB88"/>
    <mergeCell ref="K77:K82"/>
    <mergeCell ref="L77:L82"/>
    <mergeCell ref="X77:X82"/>
    <mergeCell ref="Y77:Y82"/>
    <mergeCell ref="Z77:Z82"/>
    <mergeCell ref="B77:C82"/>
    <mergeCell ref="D77:D82"/>
    <mergeCell ref="E77:F82"/>
    <mergeCell ref="G77:G82"/>
    <mergeCell ref="J77:J82"/>
    <mergeCell ref="AA89:AA94"/>
    <mergeCell ref="AB89:AB94"/>
    <mergeCell ref="B95:C100"/>
    <mergeCell ref="D95:D100"/>
    <mergeCell ref="E95:F100"/>
    <mergeCell ref="G95:G100"/>
    <mergeCell ref="J95:J100"/>
    <mergeCell ref="K95:K100"/>
    <mergeCell ref="L95:L100"/>
    <mergeCell ref="X95:X100"/>
    <mergeCell ref="Y95:Y100"/>
    <mergeCell ref="Z95:Z100"/>
    <mergeCell ref="AA95:AA100"/>
    <mergeCell ref="AB95:AB100"/>
    <mergeCell ref="K89:K94"/>
    <mergeCell ref="L89:L94"/>
    <mergeCell ref="X89:X94"/>
    <mergeCell ref="Y89:Y94"/>
    <mergeCell ref="Z89:Z94"/>
    <mergeCell ref="B89:C94"/>
    <mergeCell ref="D89:D94"/>
    <mergeCell ref="E89:F94"/>
    <mergeCell ref="G89:G94"/>
    <mergeCell ref="J89:J94"/>
    <mergeCell ref="AA101:AA106"/>
    <mergeCell ref="AB101:AB106"/>
    <mergeCell ref="B107:C112"/>
    <mergeCell ref="D107:D112"/>
    <mergeCell ref="E107:F112"/>
    <mergeCell ref="G107:G112"/>
    <mergeCell ref="J107:J112"/>
    <mergeCell ref="K107:K112"/>
    <mergeCell ref="L107:L112"/>
    <mergeCell ref="X107:X112"/>
    <mergeCell ref="Y107:Y112"/>
    <mergeCell ref="Z107:Z112"/>
    <mergeCell ref="AA107:AA112"/>
    <mergeCell ref="AB107:AB112"/>
    <mergeCell ref="K101:K106"/>
    <mergeCell ref="L101:L106"/>
    <mergeCell ref="X101:X106"/>
    <mergeCell ref="Y101:Y106"/>
    <mergeCell ref="Z101:Z106"/>
    <mergeCell ref="B101:C106"/>
    <mergeCell ref="D101:D106"/>
    <mergeCell ref="E101:F106"/>
    <mergeCell ref="G101:G106"/>
    <mergeCell ref="J101:J106"/>
    <mergeCell ref="AA113:AA118"/>
    <mergeCell ref="AB113:AB118"/>
    <mergeCell ref="B119:C124"/>
    <mergeCell ref="D119:D124"/>
    <mergeCell ref="E119:F124"/>
    <mergeCell ref="G119:G124"/>
    <mergeCell ref="J119:J124"/>
    <mergeCell ref="K119:K124"/>
    <mergeCell ref="L119:L124"/>
    <mergeCell ref="X119:X124"/>
    <mergeCell ref="Y119:Y124"/>
    <mergeCell ref="Z119:Z124"/>
    <mergeCell ref="AA119:AA124"/>
    <mergeCell ref="AB119:AB124"/>
    <mergeCell ref="K113:K118"/>
    <mergeCell ref="L113:L118"/>
    <mergeCell ref="X113:X118"/>
    <mergeCell ref="Y113:Y118"/>
    <mergeCell ref="Z113:Z118"/>
    <mergeCell ref="B113:C118"/>
    <mergeCell ref="D113:D118"/>
    <mergeCell ref="E113:F118"/>
    <mergeCell ref="G113:G118"/>
    <mergeCell ref="J113:J118"/>
    <mergeCell ref="AA125:AA130"/>
    <mergeCell ref="AB125:AB130"/>
    <mergeCell ref="B131:C136"/>
    <mergeCell ref="D131:D136"/>
    <mergeCell ref="E131:F136"/>
    <mergeCell ref="G131:G136"/>
    <mergeCell ref="J131:J136"/>
    <mergeCell ref="K131:K136"/>
    <mergeCell ref="L131:L136"/>
    <mergeCell ref="X131:X136"/>
    <mergeCell ref="Y131:Y136"/>
    <mergeCell ref="Z131:Z136"/>
    <mergeCell ref="AA131:AA136"/>
    <mergeCell ref="AB131:AB136"/>
    <mergeCell ref="K125:K130"/>
    <mergeCell ref="L125:L130"/>
    <mergeCell ref="X125:X130"/>
    <mergeCell ref="Y125:Y130"/>
    <mergeCell ref="Z125:Z130"/>
    <mergeCell ref="B125:C130"/>
    <mergeCell ref="D125:D130"/>
    <mergeCell ref="E125:F130"/>
    <mergeCell ref="G125:G130"/>
    <mergeCell ref="J125:J130"/>
    <mergeCell ref="AA137:AA142"/>
    <mergeCell ref="AB137:AB142"/>
    <mergeCell ref="B143:C148"/>
    <mergeCell ref="D143:D148"/>
    <mergeCell ref="E143:F148"/>
    <mergeCell ref="G143:G148"/>
    <mergeCell ref="J143:J148"/>
    <mergeCell ref="K143:K148"/>
    <mergeCell ref="L143:L148"/>
    <mergeCell ref="X143:X148"/>
    <mergeCell ref="Y143:Y148"/>
    <mergeCell ref="Z143:Z148"/>
    <mergeCell ref="AA143:AA148"/>
    <mergeCell ref="AB143:AB148"/>
    <mergeCell ref="K137:K142"/>
    <mergeCell ref="L137:L142"/>
    <mergeCell ref="X137:X142"/>
    <mergeCell ref="Y137:Y142"/>
    <mergeCell ref="Z137:Z142"/>
    <mergeCell ref="B137:C142"/>
    <mergeCell ref="D137:D142"/>
    <mergeCell ref="E137:F142"/>
    <mergeCell ref="G137:G142"/>
    <mergeCell ref="J137:J142"/>
    <mergeCell ref="AA149:AA154"/>
    <mergeCell ref="AB149:AB154"/>
    <mergeCell ref="B155:C160"/>
    <mergeCell ref="D155:D160"/>
    <mergeCell ref="E155:F160"/>
    <mergeCell ref="G155:G160"/>
    <mergeCell ref="J155:J160"/>
    <mergeCell ref="K155:K160"/>
    <mergeCell ref="L155:L160"/>
    <mergeCell ref="X155:X160"/>
    <mergeCell ref="Y155:Y160"/>
    <mergeCell ref="Z155:Z160"/>
    <mergeCell ref="AA155:AA160"/>
    <mergeCell ref="AB155:AB160"/>
    <mergeCell ref="K149:K154"/>
    <mergeCell ref="L149:L154"/>
    <mergeCell ref="X149:X154"/>
    <mergeCell ref="Y149:Y154"/>
    <mergeCell ref="Z149:Z154"/>
    <mergeCell ref="B149:C154"/>
    <mergeCell ref="D149:D154"/>
    <mergeCell ref="E149:F154"/>
    <mergeCell ref="G149:G154"/>
    <mergeCell ref="J149:J154"/>
    <mergeCell ref="AA161:AA166"/>
    <mergeCell ref="AB161:AB166"/>
    <mergeCell ref="B167:C172"/>
    <mergeCell ref="D167:D172"/>
    <mergeCell ref="E167:F172"/>
    <mergeCell ref="G167:G172"/>
    <mergeCell ref="J167:J172"/>
    <mergeCell ref="K167:K172"/>
    <mergeCell ref="L167:L172"/>
    <mergeCell ref="X167:X172"/>
    <mergeCell ref="Y167:Y172"/>
    <mergeCell ref="Z167:Z172"/>
    <mergeCell ref="AA167:AA172"/>
    <mergeCell ref="AB167:AB172"/>
    <mergeCell ref="K161:K166"/>
    <mergeCell ref="L161:L166"/>
    <mergeCell ref="X161:X166"/>
    <mergeCell ref="Y161:Y166"/>
    <mergeCell ref="Z161:Z166"/>
    <mergeCell ref="B161:C166"/>
    <mergeCell ref="D161:D166"/>
    <mergeCell ref="E161:F166"/>
    <mergeCell ref="G161:G166"/>
    <mergeCell ref="J161:J166"/>
    <mergeCell ref="AA173:AA178"/>
    <mergeCell ref="AB173:AB178"/>
    <mergeCell ref="B179:C184"/>
    <mergeCell ref="D179:D184"/>
    <mergeCell ref="E179:F184"/>
    <mergeCell ref="G179:G184"/>
    <mergeCell ref="J179:J184"/>
    <mergeCell ref="K179:K184"/>
    <mergeCell ref="L179:L184"/>
    <mergeCell ref="X179:X184"/>
    <mergeCell ref="Y179:Y184"/>
    <mergeCell ref="Z179:Z184"/>
    <mergeCell ref="AA179:AA184"/>
    <mergeCell ref="AB179:AB184"/>
    <mergeCell ref="K173:K178"/>
    <mergeCell ref="L173:L178"/>
    <mergeCell ref="X173:X178"/>
    <mergeCell ref="Y173:Y178"/>
    <mergeCell ref="Z173:Z178"/>
    <mergeCell ref="B173:C178"/>
    <mergeCell ref="D173:D178"/>
    <mergeCell ref="E173:F178"/>
    <mergeCell ref="G173:G178"/>
    <mergeCell ref="J173:J178"/>
    <mergeCell ref="AA185:AA190"/>
    <mergeCell ref="AB185:AB190"/>
    <mergeCell ref="B191:C196"/>
    <mergeCell ref="D191:D196"/>
    <mergeCell ref="E191:F196"/>
    <mergeCell ref="G191:G196"/>
    <mergeCell ref="J191:J196"/>
    <mergeCell ref="K191:K196"/>
    <mergeCell ref="L191:L196"/>
    <mergeCell ref="X191:X196"/>
    <mergeCell ref="Y191:Y196"/>
    <mergeCell ref="Z191:Z196"/>
    <mergeCell ref="AA191:AA196"/>
    <mergeCell ref="AB191:AB196"/>
    <mergeCell ref="K185:K190"/>
    <mergeCell ref="L185:L190"/>
    <mergeCell ref="X185:X190"/>
    <mergeCell ref="Y185:Y190"/>
    <mergeCell ref="Z185:Z190"/>
    <mergeCell ref="B185:C190"/>
    <mergeCell ref="D185:D190"/>
    <mergeCell ref="E185:F190"/>
    <mergeCell ref="G185:G190"/>
    <mergeCell ref="J185:J190"/>
    <mergeCell ref="AA197:AA202"/>
    <mergeCell ref="AB197:AB202"/>
    <mergeCell ref="B203:C208"/>
    <mergeCell ref="D203:D208"/>
    <mergeCell ref="E203:F208"/>
    <mergeCell ref="G203:G208"/>
    <mergeCell ref="J203:J208"/>
    <mergeCell ref="K203:K208"/>
    <mergeCell ref="L203:L208"/>
    <mergeCell ref="X203:X208"/>
    <mergeCell ref="Y203:Y208"/>
    <mergeCell ref="Z203:Z208"/>
    <mergeCell ref="AA203:AA208"/>
    <mergeCell ref="AB203:AB208"/>
    <mergeCell ref="K197:K202"/>
    <mergeCell ref="L197:L202"/>
    <mergeCell ref="X197:X202"/>
    <mergeCell ref="Y197:Y202"/>
    <mergeCell ref="Z197:Z202"/>
    <mergeCell ref="B197:C202"/>
    <mergeCell ref="D197:D202"/>
    <mergeCell ref="E197:F202"/>
    <mergeCell ref="G197:G202"/>
    <mergeCell ref="J197:J202"/>
    <mergeCell ref="AA209:AA214"/>
    <mergeCell ref="AB209:AB214"/>
    <mergeCell ref="B215:C220"/>
    <mergeCell ref="D215:D220"/>
    <mergeCell ref="E215:F220"/>
    <mergeCell ref="G215:G220"/>
    <mergeCell ref="J215:J220"/>
    <mergeCell ref="K215:K220"/>
    <mergeCell ref="L215:L220"/>
    <mergeCell ref="X215:X220"/>
    <mergeCell ref="Y215:Y220"/>
    <mergeCell ref="Z215:Z220"/>
    <mergeCell ref="AA215:AA220"/>
    <mergeCell ref="AB215:AB220"/>
    <mergeCell ref="K209:K214"/>
    <mergeCell ref="L209:L214"/>
    <mergeCell ref="X209:X214"/>
    <mergeCell ref="Y209:Y214"/>
    <mergeCell ref="Z209:Z214"/>
    <mergeCell ref="B209:C214"/>
    <mergeCell ref="D209:D214"/>
    <mergeCell ref="E209:F214"/>
    <mergeCell ref="G209:G214"/>
    <mergeCell ref="J209:J214"/>
    <mergeCell ref="AA221:AA226"/>
    <mergeCell ref="AB221:AB226"/>
    <mergeCell ref="B227:C232"/>
    <mergeCell ref="D227:D232"/>
    <mergeCell ref="E227:F232"/>
    <mergeCell ref="G227:G232"/>
    <mergeCell ref="J227:J232"/>
    <mergeCell ref="K227:K232"/>
    <mergeCell ref="L227:L232"/>
    <mergeCell ref="X227:X232"/>
    <mergeCell ref="Y227:Y232"/>
    <mergeCell ref="Z227:Z232"/>
    <mergeCell ref="AA227:AA232"/>
    <mergeCell ref="AB227:AB232"/>
    <mergeCell ref="K221:K226"/>
    <mergeCell ref="L221:L226"/>
    <mergeCell ref="X221:X226"/>
    <mergeCell ref="Y221:Y226"/>
    <mergeCell ref="Z221:Z226"/>
    <mergeCell ref="B221:C226"/>
    <mergeCell ref="D221:D226"/>
    <mergeCell ref="E221:F226"/>
    <mergeCell ref="G221:G226"/>
    <mergeCell ref="J221:J226"/>
    <mergeCell ref="AA233:AA238"/>
    <mergeCell ref="AB233:AB238"/>
    <mergeCell ref="B239:C244"/>
    <mergeCell ref="D239:D244"/>
    <mergeCell ref="E239:F244"/>
    <mergeCell ref="G239:G244"/>
    <mergeCell ref="J239:J244"/>
    <mergeCell ref="K239:K244"/>
    <mergeCell ref="L239:L244"/>
    <mergeCell ref="X239:X244"/>
    <mergeCell ref="Y239:Y244"/>
    <mergeCell ref="Z239:Z244"/>
    <mergeCell ref="AA239:AA244"/>
    <mergeCell ref="AB239:AB244"/>
    <mergeCell ref="K233:K238"/>
    <mergeCell ref="L233:L238"/>
    <mergeCell ref="X233:X238"/>
    <mergeCell ref="Y233:Y238"/>
    <mergeCell ref="Z233:Z238"/>
    <mergeCell ref="B233:C238"/>
    <mergeCell ref="D233:D238"/>
    <mergeCell ref="E233:F238"/>
    <mergeCell ref="G233:G238"/>
    <mergeCell ref="J233:J238"/>
    <mergeCell ref="AA245:AA250"/>
    <mergeCell ref="AB245:AB250"/>
    <mergeCell ref="B251:C256"/>
    <mergeCell ref="D251:D256"/>
    <mergeCell ref="E251:F256"/>
    <mergeCell ref="G251:G256"/>
    <mergeCell ref="J251:J256"/>
    <mergeCell ref="K251:K256"/>
    <mergeCell ref="L251:L256"/>
    <mergeCell ref="X251:X256"/>
    <mergeCell ref="Y251:Y256"/>
    <mergeCell ref="Z251:Z256"/>
    <mergeCell ref="AA251:AA256"/>
    <mergeCell ref="AB251:AB256"/>
    <mergeCell ref="K245:K250"/>
    <mergeCell ref="L245:L250"/>
    <mergeCell ref="X245:X250"/>
    <mergeCell ref="Y245:Y250"/>
    <mergeCell ref="Z245:Z250"/>
    <mergeCell ref="B245:C250"/>
    <mergeCell ref="D245:D250"/>
    <mergeCell ref="E245:F250"/>
    <mergeCell ref="G245:G250"/>
    <mergeCell ref="J245:J250"/>
    <mergeCell ref="AA257:AA262"/>
    <mergeCell ref="AB257:AB262"/>
    <mergeCell ref="B263:C268"/>
    <mergeCell ref="D263:D268"/>
    <mergeCell ref="E263:F268"/>
    <mergeCell ref="G263:G268"/>
    <mergeCell ref="J263:J268"/>
    <mergeCell ref="K263:K268"/>
    <mergeCell ref="L263:L268"/>
    <mergeCell ref="X263:X268"/>
    <mergeCell ref="Y263:Y268"/>
    <mergeCell ref="Z263:Z268"/>
    <mergeCell ref="AA263:AA268"/>
    <mergeCell ref="AB263:AB268"/>
    <mergeCell ref="K257:K262"/>
    <mergeCell ref="L257:L262"/>
    <mergeCell ref="X257:X262"/>
    <mergeCell ref="Y257:Y262"/>
    <mergeCell ref="Z257:Z262"/>
    <mergeCell ref="B257:C262"/>
    <mergeCell ref="D257:D262"/>
    <mergeCell ref="E257:F262"/>
    <mergeCell ref="G257:G262"/>
    <mergeCell ref="J257:J262"/>
    <mergeCell ref="AA269:AA274"/>
    <mergeCell ref="AB269:AB274"/>
    <mergeCell ref="B275:C280"/>
    <mergeCell ref="D275:D280"/>
    <mergeCell ref="E275:F280"/>
    <mergeCell ref="G275:G280"/>
    <mergeCell ref="J275:J280"/>
    <mergeCell ref="K275:K280"/>
    <mergeCell ref="L275:L280"/>
    <mergeCell ref="X275:X280"/>
    <mergeCell ref="Y275:Y280"/>
    <mergeCell ref="Z275:Z280"/>
    <mergeCell ref="AA275:AA280"/>
    <mergeCell ref="AB275:AB280"/>
    <mergeCell ref="K269:K274"/>
    <mergeCell ref="L269:L274"/>
    <mergeCell ref="X269:X274"/>
    <mergeCell ref="Y269:Y274"/>
    <mergeCell ref="Z269:Z274"/>
    <mergeCell ref="B269:C274"/>
    <mergeCell ref="D269:D274"/>
    <mergeCell ref="E269:F274"/>
    <mergeCell ref="G269:G274"/>
    <mergeCell ref="J269:J274"/>
    <mergeCell ref="AA281:AA286"/>
    <mergeCell ref="AB281:AB286"/>
    <mergeCell ref="B287:C292"/>
    <mergeCell ref="D287:D292"/>
    <mergeCell ref="E287:F292"/>
    <mergeCell ref="G287:G292"/>
    <mergeCell ref="J287:J292"/>
    <mergeCell ref="K287:K292"/>
    <mergeCell ref="L287:L292"/>
    <mergeCell ref="X287:X292"/>
    <mergeCell ref="Y287:Y292"/>
    <mergeCell ref="Z287:Z292"/>
    <mergeCell ref="AA287:AA292"/>
    <mergeCell ref="AB287:AB292"/>
    <mergeCell ref="K281:K286"/>
    <mergeCell ref="L281:L286"/>
    <mergeCell ref="X281:X286"/>
    <mergeCell ref="Y281:Y286"/>
    <mergeCell ref="Z281:Z286"/>
    <mergeCell ref="B281:C286"/>
    <mergeCell ref="D281:D286"/>
    <mergeCell ref="E281:F286"/>
    <mergeCell ref="G281:G286"/>
    <mergeCell ref="J281:J286"/>
    <mergeCell ref="AA293:AA298"/>
    <mergeCell ref="AB293:AB298"/>
    <mergeCell ref="B299:C304"/>
    <mergeCell ref="D299:D304"/>
    <mergeCell ref="E299:F304"/>
    <mergeCell ref="G299:G304"/>
    <mergeCell ref="J299:J304"/>
    <mergeCell ref="K299:K304"/>
    <mergeCell ref="L299:L304"/>
    <mergeCell ref="X299:X304"/>
    <mergeCell ref="Y299:Y304"/>
    <mergeCell ref="Z299:Z304"/>
    <mergeCell ref="AA299:AA304"/>
    <mergeCell ref="AB299:AB304"/>
    <mergeCell ref="K293:K298"/>
    <mergeCell ref="L293:L298"/>
    <mergeCell ref="X293:X298"/>
    <mergeCell ref="Y293:Y298"/>
    <mergeCell ref="Z293:Z298"/>
    <mergeCell ref="B293:C298"/>
    <mergeCell ref="D293:D298"/>
    <mergeCell ref="E293:F298"/>
    <mergeCell ref="G293:G298"/>
    <mergeCell ref="J293:J298"/>
    <mergeCell ref="AA305:AA310"/>
    <mergeCell ref="AB305:AB310"/>
    <mergeCell ref="B311:C316"/>
    <mergeCell ref="D311:D316"/>
    <mergeCell ref="E311:F316"/>
    <mergeCell ref="G311:G316"/>
    <mergeCell ref="J311:J316"/>
    <mergeCell ref="K311:K316"/>
    <mergeCell ref="L311:L316"/>
    <mergeCell ref="X311:X316"/>
    <mergeCell ref="Y311:Y316"/>
    <mergeCell ref="Z311:Z316"/>
    <mergeCell ref="AA311:AA316"/>
    <mergeCell ref="AB311:AB316"/>
    <mergeCell ref="K305:K310"/>
    <mergeCell ref="L305:L310"/>
    <mergeCell ref="X305:X310"/>
    <mergeCell ref="Y305:Y310"/>
    <mergeCell ref="Z305:Z310"/>
    <mergeCell ref="B305:C310"/>
    <mergeCell ref="D305:D310"/>
    <mergeCell ref="E305:F310"/>
    <mergeCell ref="G305:G310"/>
    <mergeCell ref="J305:J310"/>
    <mergeCell ref="AA317:AA322"/>
    <mergeCell ref="AB317:AB322"/>
    <mergeCell ref="B323:C328"/>
    <mergeCell ref="D323:D328"/>
    <mergeCell ref="E323:F328"/>
    <mergeCell ref="G323:G328"/>
    <mergeCell ref="J323:J328"/>
    <mergeCell ref="K323:K328"/>
    <mergeCell ref="L323:L328"/>
    <mergeCell ref="X323:X328"/>
    <mergeCell ref="Y323:Y328"/>
    <mergeCell ref="Z323:Z328"/>
    <mergeCell ref="AA323:AA328"/>
    <mergeCell ref="AB323:AB328"/>
    <mergeCell ref="K317:K322"/>
    <mergeCell ref="L317:L322"/>
    <mergeCell ref="X317:X322"/>
    <mergeCell ref="Y317:Y322"/>
    <mergeCell ref="Z317:Z322"/>
    <mergeCell ref="B317:C322"/>
    <mergeCell ref="D317:D322"/>
    <mergeCell ref="E317:F322"/>
    <mergeCell ref="G317:G322"/>
    <mergeCell ref="J317:J322"/>
    <mergeCell ref="AA329:AA334"/>
    <mergeCell ref="AB329:AB334"/>
    <mergeCell ref="B335:C340"/>
    <mergeCell ref="D335:D340"/>
    <mergeCell ref="E335:F340"/>
    <mergeCell ref="G335:G340"/>
    <mergeCell ref="J335:J340"/>
    <mergeCell ref="K335:K340"/>
    <mergeCell ref="L335:L340"/>
    <mergeCell ref="X335:X340"/>
    <mergeCell ref="Y335:Y340"/>
    <mergeCell ref="Z335:Z340"/>
    <mergeCell ref="AA335:AA340"/>
    <mergeCell ref="AB335:AB340"/>
    <mergeCell ref="K329:K334"/>
    <mergeCell ref="L329:L334"/>
    <mergeCell ref="X329:X334"/>
    <mergeCell ref="Y329:Y334"/>
    <mergeCell ref="Z329:Z334"/>
    <mergeCell ref="B329:C334"/>
    <mergeCell ref="D329:D334"/>
    <mergeCell ref="E329:F334"/>
    <mergeCell ref="G329:G334"/>
    <mergeCell ref="J329:J334"/>
    <mergeCell ref="AA341:AA346"/>
    <mergeCell ref="AB341:AB346"/>
    <mergeCell ref="B347:C352"/>
    <mergeCell ref="D347:D352"/>
    <mergeCell ref="E347:F352"/>
    <mergeCell ref="G347:G352"/>
    <mergeCell ref="J347:J352"/>
    <mergeCell ref="K347:K352"/>
    <mergeCell ref="L347:L352"/>
    <mergeCell ref="X347:X352"/>
    <mergeCell ref="Y347:Y352"/>
    <mergeCell ref="Z347:Z352"/>
    <mergeCell ref="AA347:AA352"/>
    <mergeCell ref="AB347:AB352"/>
    <mergeCell ref="K341:K346"/>
    <mergeCell ref="L341:L346"/>
    <mergeCell ref="X341:X346"/>
    <mergeCell ref="Y341:Y346"/>
    <mergeCell ref="Z341:Z346"/>
    <mergeCell ref="B341:C346"/>
    <mergeCell ref="D341:D346"/>
    <mergeCell ref="E341:F346"/>
    <mergeCell ref="G341:G346"/>
    <mergeCell ref="J341:J346"/>
    <mergeCell ref="AA353:AA358"/>
    <mergeCell ref="AB353:AB358"/>
    <mergeCell ref="B359:C364"/>
    <mergeCell ref="D359:D364"/>
    <mergeCell ref="E359:F364"/>
    <mergeCell ref="G359:G364"/>
    <mergeCell ref="J359:J364"/>
    <mergeCell ref="K359:K364"/>
    <mergeCell ref="L359:L364"/>
    <mergeCell ref="X359:X364"/>
    <mergeCell ref="Y359:Y364"/>
    <mergeCell ref="Z359:Z364"/>
    <mergeCell ref="AA359:AA364"/>
    <mergeCell ref="AB359:AB364"/>
    <mergeCell ref="K353:K358"/>
    <mergeCell ref="L353:L358"/>
    <mergeCell ref="X353:X358"/>
    <mergeCell ref="Y353:Y358"/>
    <mergeCell ref="Z353:Z358"/>
    <mergeCell ref="B353:C358"/>
    <mergeCell ref="D353:D358"/>
    <mergeCell ref="E353:F358"/>
    <mergeCell ref="G353:G358"/>
    <mergeCell ref="J353:J358"/>
    <mergeCell ref="AA365:AA370"/>
    <mergeCell ref="AB365:AB370"/>
    <mergeCell ref="B371:C376"/>
    <mergeCell ref="D371:D376"/>
    <mergeCell ref="E371:F376"/>
    <mergeCell ref="G371:G376"/>
    <mergeCell ref="J371:J376"/>
    <mergeCell ref="K371:K376"/>
    <mergeCell ref="L371:L376"/>
    <mergeCell ref="X371:X376"/>
    <mergeCell ref="Y371:Y376"/>
    <mergeCell ref="Z371:Z376"/>
    <mergeCell ref="AA371:AA376"/>
    <mergeCell ref="AB371:AB376"/>
    <mergeCell ref="K365:K370"/>
    <mergeCell ref="L365:L370"/>
    <mergeCell ref="X365:X370"/>
    <mergeCell ref="Y365:Y370"/>
    <mergeCell ref="Z365:Z370"/>
    <mergeCell ref="B365:C370"/>
    <mergeCell ref="D365:D370"/>
    <mergeCell ref="E365:F370"/>
    <mergeCell ref="G365:G370"/>
    <mergeCell ref="J365:J370"/>
    <mergeCell ref="AA377:AA382"/>
    <mergeCell ref="AB377:AB382"/>
    <mergeCell ref="B383:C388"/>
    <mergeCell ref="D383:D388"/>
    <mergeCell ref="E383:F388"/>
    <mergeCell ref="G383:G388"/>
    <mergeCell ref="J383:J388"/>
    <mergeCell ref="K383:K388"/>
    <mergeCell ref="L383:L388"/>
    <mergeCell ref="X383:X388"/>
    <mergeCell ref="Y383:Y388"/>
    <mergeCell ref="Z383:Z388"/>
    <mergeCell ref="AA383:AA388"/>
    <mergeCell ref="AB383:AB388"/>
    <mergeCell ref="K377:K382"/>
    <mergeCell ref="L377:L382"/>
    <mergeCell ref="X377:X382"/>
    <mergeCell ref="Y377:Y382"/>
    <mergeCell ref="Z377:Z382"/>
    <mergeCell ref="B377:C382"/>
    <mergeCell ref="D377:D382"/>
    <mergeCell ref="E377:F382"/>
    <mergeCell ref="G377:G382"/>
    <mergeCell ref="J377:J382"/>
    <mergeCell ref="AA389:AA394"/>
    <mergeCell ref="AB389:AB394"/>
    <mergeCell ref="B395:C400"/>
    <mergeCell ref="D395:D400"/>
    <mergeCell ref="E395:F400"/>
    <mergeCell ref="G395:G400"/>
    <mergeCell ref="J395:J400"/>
    <mergeCell ref="K395:K400"/>
    <mergeCell ref="L395:L400"/>
    <mergeCell ref="X395:X400"/>
    <mergeCell ref="Y395:Y400"/>
    <mergeCell ref="Z395:Z400"/>
    <mergeCell ref="AA395:AA400"/>
    <mergeCell ref="AB395:AB400"/>
    <mergeCell ref="K389:K394"/>
    <mergeCell ref="L389:L394"/>
    <mergeCell ref="X389:X394"/>
    <mergeCell ref="Y389:Y394"/>
    <mergeCell ref="Z389:Z394"/>
    <mergeCell ref="B389:C394"/>
    <mergeCell ref="D389:D394"/>
    <mergeCell ref="E389:F394"/>
    <mergeCell ref="G389:G394"/>
    <mergeCell ref="J389:J394"/>
    <mergeCell ref="AA401:AA406"/>
    <mergeCell ref="AB401:AB406"/>
    <mergeCell ref="B407:C412"/>
    <mergeCell ref="D407:D412"/>
    <mergeCell ref="E407:F412"/>
    <mergeCell ref="G407:G412"/>
    <mergeCell ref="J407:J412"/>
    <mergeCell ref="K407:K412"/>
    <mergeCell ref="L407:L412"/>
    <mergeCell ref="X407:X412"/>
    <mergeCell ref="Y407:Y412"/>
    <mergeCell ref="Z407:Z412"/>
    <mergeCell ref="AA407:AA412"/>
    <mergeCell ref="AB407:AB412"/>
    <mergeCell ref="K401:K406"/>
    <mergeCell ref="L401:L406"/>
    <mergeCell ref="X401:X406"/>
    <mergeCell ref="Y401:Y406"/>
    <mergeCell ref="Z401:Z406"/>
    <mergeCell ref="B401:C406"/>
    <mergeCell ref="D401:D406"/>
    <mergeCell ref="E401:F406"/>
    <mergeCell ref="G401:G406"/>
    <mergeCell ref="J401:J406"/>
    <mergeCell ref="AA413:AA418"/>
    <mergeCell ref="AB413:AB418"/>
    <mergeCell ref="B419:C424"/>
    <mergeCell ref="D419:D424"/>
    <mergeCell ref="E419:F424"/>
    <mergeCell ref="G419:G424"/>
    <mergeCell ref="J419:J424"/>
    <mergeCell ref="K419:K424"/>
    <mergeCell ref="L419:L424"/>
    <mergeCell ref="X419:X424"/>
    <mergeCell ref="Y419:Y424"/>
    <mergeCell ref="Z419:Z424"/>
    <mergeCell ref="AA419:AA424"/>
    <mergeCell ref="AB419:AB424"/>
    <mergeCell ref="K413:K418"/>
    <mergeCell ref="L413:L418"/>
    <mergeCell ref="X413:X418"/>
    <mergeCell ref="Y413:Y418"/>
    <mergeCell ref="Z413:Z418"/>
    <mergeCell ref="B413:C418"/>
    <mergeCell ref="D413:D418"/>
    <mergeCell ref="E413:F418"/>
    <mergeCell ref="G413:G418"/>
    <mergeCell ref="J413:J418"/>
    <mergeCell ref="AA425:AA430"/>
    <mergeCell ref="AB425:AB430"/>
    <mergeCell ref="B431:C436"/>
    <mergeCell ref="D431:D436"/>
    <mergeCell ref="E431:F436"/>
    <mergeCell ref="G431:G436"/>
    <mergeCell ref="J431:J436"/>
    <mergeCell ref="K431:K436"/>
    <mergeCell ref="L431:L436"/>
    <mergeCell ref="X431:X436"/>
    <mergeCell ref="Y431:Y436"/>
    <mergeCell ref="Z431:Z436"/>
    <mergeCell ref="AA431:AA436"/>
    <mergeCell ref="AB431:AB436"/>
    <mergeCell ref="K425:K430"/>
    <mergeCell ref="L425:L430"/>
    <mergeCell ref="X425:X430"/>
    <mergeCell ref="Y425:Y430"/>
    <mergeCell ref="Z425:Z430"/>
    <mergeCell ref="B425:C430"/>
    <mergeCell ref="D425:D430"/>
    <mergeCell ref="E425:F430"/>
    <mergeCell ref="G425:G430"/>
    <mergeCell ref="J425:J430"/>
    <mergeCell ref="AA437:AA442"/>
    <mergeCell ref="AB437:AB442"/>
    <mergeCell ref="B443:C448"/>
    <mergeCell ref="D443:D448"/>
    <mergeCell ref="E443:F448"/>
    <mergeCell ref="G443:G448"/>
    <mergeCell ref="J443:J448"/>
    <mergeCell ref="K443:K448"/>
    <mergeCell ref="L443:L448"/>
    <mergeCell ref="X443:X448"/>
    <mergeCell ref="Y443:Y448"/>
    <mergeCell ref="Z443:Z448"/>
    <mergeCell ref="AA443:AA448"/>
    <mergeCell ref="AB443:AB448"/>
    <mergeCell ref="K437:K442"/>
    <mergeCell ref="L437:L442"/>
    <mergeCell ref="X437:X442"/>
    <mergeCell ref="Y437:Y442"/>
    <mergeCell ref="Z437:Z442"/>
    <mergeCell ref="B437:C442"/>
    <mergeCell ref="D437:D442"/>
    <mergeCell ref="E437:F442"/>
    <mergeCell ref="G437:G442"/>
    <mergeCell ref="J437:J442"/>
    <mergeCell ref="AA449:AA454"/>
    <mergeCell ref="AB449:AB454"/>
    <mergeCell ref="B455:C460"/>
    <mergeCell ref="D455:D460"/>
    <mergeCell ref="E455:F460"/>
    <mergeCell ref="G455:G460"/>
    <mergeCell ref="J455:J460"/>
    <mergeCell ref="K455:K460"/>
    <mergeCell ref="L455:L460"/>
    <mergeCell ref="X455:X460"/>
    <mergeCell ref="Y455:Y460"/>
    <mergeCell ref="Z455:Z460"/>
    <mergeCell ref="AA455:AA460"/>
    <mergeCell ref="AB455:AB460"/>
    <mergeCell ref="K449:K454"/>
    <mergeCell ref="L449:L454"/>
    <mergeCell ref="X449:X454"/>
    <mergeCell ref="Y449:Y454"/>
    <mergeCell ref="Z449:Z454"/>
    <mergeCell ref="B449:C454"/>
    <mergeCell ref="D449:D454"/>
    <mergeCell ref="E449:F454"/>
    <mergeCell ref="G449:G454"/>
    <mergeCell ref="J449:J454"/>
    <mergeCell ref="AA461:AA466"/>
    <mergeCell ref="AB461:AB466"/>
    <mergeCell ref="B467:C472"/>
    <mergeCell ref="D467:D472"/>
    <mergeCell ref="E467:F472"/>
    <mergeCell ref="G467:G472"/>
    <mergeCell ref="J467:J472"/>
    <mergeCell ref="K467:K472"/>
    <mergeCell ref="L467:L472"/>
    <mergeCell ref="X467:X472"/>
    <mergeCell ref="Y467:Y472"/>
    <mergeCell ref="Z467:Z472"/>
    <mergeCell ref="AA467:AA472"/>
    <mergeCell ref="AB467:AB472"/>
    <mergeCell ref="K461:K466"/>
    <mergeCell ref="L461:L466"/>
    <mergeCell ref="X461:X466"/>
    <mergeCell ref="Y461:Y466"/>
    <mergeCell ref="Z461:Z466"/>
    <mergeCell ref="B461:C466"/>
    <mergeCell ref="D461:D466"/>
    <mergeCell ref="E461:F466"/>
    <mergeCell ref="G461:G466"/>
    <mergeCell ref="J461:J466"/>
    <mergeCell ref="AA473:AA478"/>
    <mergeCell ref="AB473:AB478"/>
    <mergeCell ref="B479:C484"/>
    <mergeCell ref="D479:D484"/>
    <mergeCell ref="E479:F484"/>
    <mergeCell ref="G479:G484"/>
    <mergeCell ref="J479:J484"/>
    <mergeCell ref="K479:K484"/>
    <mergeCell ref="L479:L484"/>
    <mergeCell ref="X479:X484"/>
    <mergeCell ref="Y479:Y484"/>
    <mergeCell ref="Z479:Z484"/>
    <mergeCell ref="AA479:AA484"/>
    <mergeCell ref="AB479:AB484"/>
    <mergeCell ref="K473:K478"/>
    <mergeCell ref="L473:L478"/>
    <mergeCell ref="X473:X478"/>
    <mergeCell ref="Y473:Y478"/>
    <mergeCell ref="Z473:Z478"/>
    <mergeCell ref="B473:C478"/>
    <mergeCell ref="D473:D478"/>
    <mergeCell ref="E473:F478"/>
    <mergeCell ref="G473:G478"/>
    <mergeCell ref="J473:J478"/>
    <mergeCell ref="X497:X502"/>
    <mergeCell ref="Y497:Y502"/>
    <mergeCell ref="Z497:Z502"/>
    <mergeCell ref="B497:C502"/>
    <mergeCell ref="D497:D502"/>
    <mergeCell ref="E497:F502"/>
    <mergeCell ref="G497:G502"/>
    <mergeCell ref="J497:J502"/>
    <mergeCell ref="AA485:AA490"/>
    <mergeCell ref="AB485:AB490"/>
    <mergeCell ref="B491:C496"/>
    <mergeCell ref="D491:D496"/>
    <mergeCell ref="E491:F496"/>
    <mergeCell ref="G491:G496"/>
    <mergeCell ref="J491:J496"/>
    <mergeCell ref="K491:K496"/>
    <mergeCell ref="L491:L496"/>
    <mergeCell ref="X491:X496"/>
    <mergeCell ref="Y491:Y496"/>
    <mergeCell ref="Z491:Z496"/>
    <mergeCell ref="AA491:AA496"/>
    <mergeCell ref="AB491:AB496"/>
    <mergeCell ref="K485:K490"/>
    <mergeCell ref="L485:L490"/>
    <mergeCell ref="X485:X490"/>
    <mergeCell ref="Y485:Y490"/>
    <mergeCell ref="Z485:Z490"/>
    <mergeCell ref="B485:C490"/>
    <mergeCell ref="D485:D490"/>
    <mergeCell ref="E485:F490"/>
    <mergeCell ref="G485:G490"/>
    <mergeCell ref="J485:J490"/>
    <mergeCell ref="B516:C516"/>
    <mergeCell ref="E516:F516"/>
    <mergeCell ref="B517:C517"/>
    <mergeCell ref="E517:F517"/>
    <mergeCell ref="AA509:AA514"/>
    <mergeCell ref="AB509:AB514"/>
    <mergeCell ref="K509:K514"/>
    <mergeCell ref="L509:L514"/>
    <mergeCell ref="X509:X514"/>
    <mergeCell ref="Y509:Y514"/>
    <mergeCell ref="Z509:Z514"/>
    <mergeCell ref="B509:C514"/>
    <mergeCell ref="D509:D514"/>
    <mergeCell ref="E509:F514"/>
    <mergeCell ref="G509:G514"/>
    <mergeCell ref="J509:J514"/>
    <mergeCell ref="AA497:AA502"/>
    <mergeCell ref="AB497:AB502"/>
    <mergeCell ref="B503:C508"/>
    <mergeCell ref="D503:D508"/>
    <mergeCell ref="E503:F508"/>
    <mergeCell ref="G503:G508"/>
    <mergeCell ref="J503:J508"/>
    <mergeCell ref="K503:K508"/>
    <mergeCell ref="L503:L508"/>
    <mergeCell ref="X503:X508"/>
    <mergeCell ref="Y503:Y508"/>
    <mergeCell ref="Z503:Z508"/>
    <mergeCell ref="AA503:AA508"/>
    <mergeCell ref="AB503:AB508"/>
    <mergeCell ref="K497:K502"/>
    <mergeCell ref="L497:L502"/>
  </mergeCells>
  <conditionalFormatting sqref="L1:L11 L515:L1048576">
    <cfRule type="beginsWith" dxfId="43" priority="61" operator="beginsWith" text="B">
      <formula>LEFT(L1,LEN("B"))="B"</formula>
    </cfRule>
    <cfRule type="beginsWith" dxfId="42" priority="62" operator="beginsWith" text="M">
      <formula>LEFT(L1,LEN("M"))="M"</formula>
    </cfRule>
    <cfRule type="beginsWith" dxfId="41" priority="63" operator="beginsWith" text="A">
      <formula>LEFT(L1,LEN("A"))="A"</formula>
    </cfRule>
    <cfRule type="beginsWith" dxfId="40" priority="64" operator="beginsWith" text="C">
      <formula>LEFT(L1,LEN("C"))="C"</formula>
    </cfRule>
  </conditionalFormatting>
  <conditionalFormatting sqref="AB11">
    <cfRule type="beginsWith" dxfId="39" priority="49" operator="beginsWith" text="B">
      <formula>LEFT(AB11,LEN("B"))="B"</formula>
    </cfRule>
    <cfRule type="beginsWith" dxfId="38" priority="50" operator="beginsWith" text="M">
      <formula>LEFT(AB11,LEN("M"))="M"</formula>
    </cfRule>
    <cfRule type="beginsWith" dxfId="37" priority="51" operator="beginsWith" text="A">
      <formula>LEFT(AB11,LEN("A"))="A"</formula>
    </cfRule>
    <cfRule type="beginsWith" dxfId="36" priority="52" operator="beginsWith" text="C">
      <formula>LEFT(AB11,LEN("C"))="C"</formula>
    </cfRule>
  </conditionalFormatting>
  <conditionalFormatting sqref="AB17 AB23 AB29 AB35 AB41 AB47 AB53 AB59 AB65 AB71 AB77 AB83 AB89 AB95 AB101 AB107 AB113 AB119 AB125 AB131 AB137 AB143 AB149 AB155 AB161 AB167 AB173 AB179 AB185 AB191 AB197 AB203 AB209 AB215 AB221 AB227 AB233 AB239 AB245 AB251 AB257 AB263 AB269 AB275 AB281 AB287 AB293 AB299 AB305 AB311 AB317 AB323 AB329 AB335 AB341 AB347 AB353 AB359 AB365 AB371 AB377 AB383 AB389 AB395 AB401 AB407 AB413 AB419 AB425 AB431 AB437 AB443 AB449 AB455 AB461 AB467 AB473 AB479 AB485 AB491 AB497 AB503 AB509">
    <cfRule type="beginsWith" dxfId="35" priority="1" operator="beginsWith" text="B">
      <formula>LEFT(AB17,LEN("B"))="B"</formula>
    </cfRule>
    <cfRule type="beginsWith" dxfId="34" priority="2" operator="beginsWith" text="M">
      <formula>LEFT(AB17,LEN("M"))="M"</formula>
    </cfRule>
    <cfRule type="beginsWith" dxfId="33" priority="3" operator="beginsWith" text="A">
      <formula>LEFT(AB17,LEN("A"))="A"</formula>
    </cfRule>
    <cfRule type="beginsWith" dxfId="32" priority="4" operator="beginsWith" text="C">
      <formula>LEFT(AB17,LEN("C"))="C"</formula>
    </cfRule>
  </conditionalFormatting>
  <conditionalFormatting sqref="L17 L23 L29 L35 L41 L47 L53 L59 L65 L71 L77 L83 L89 L95 L101 L107 L113 L119 L125 L131 L137 L143 L149 L155 L161 L167 L173 L179 L185 L191 L197 L203 L209 L215 L221 L227 L233 L239 L245 L251 L257 L263 L269 L275 L281 L287 L293 L299 L305 L311 L317 L323 L329 L335 L341 L347 L353 L359 L365 L371 L377 L383 L389 L395 L401 L407 L413 L419 L425 L431 L437 L443 L449 L455 L461 L467 L473 L479 L485 L491 L497 L503 L509">
    <cfRule type="beginsWith" dxfId="31" priority="9" operator="beginsWith" text="B">
      <formula>LEFT(L17,LEN("B"))="B"</formula>
    </cfRule>
    <cfRule type="beginsWith" dxfId="30" priority="10" operator="beginsWith" text="M">
      <formula>LEFT(L17,LEN("M"))="M"</formula>
    </cfRule>
    <cfRule type="beginsWith" dxfId="29" priority="11" operator="beginsWith" text="A">
      <formula>LEFT(L17,LEN("A"))="A"</formula>
    </cfRule>
    <cfRule type="beginsWith" dxfId="28" priority="12" operator="beginsWith" text="C">
      <formula>LEFT(L17,LEN("C"))="C"</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57" operator="beginsWith" text="B" id="{F6659F37-9964-4ED7-95D6-6144791C6B2D}">
            <xm:f>LEFT(SGC!AB1,LEN("B"))="B"</xm:f>
            <x14:dxf>
              <font>
                <b/>
                <i val="0"/>
                <color auto="1"/>
              </font>
              <fill>
                <patternFill>
                  <bgColor rgb="FF92D050"/>
                </patternFill>
              </fill>
            </x14:dxf>
          </x14:cfRule>
          <x14:cfRule type="beginsWith" priority="58" operator="beginsWith" text="M" id="{2DFF7420-C20C-442D-BFFA-75BFE9103DAB}">
            <xm:f>LEFT(SGC!AB1,LEN("M"))="M"</xm:f>
            <x14:dxf>
              <font>
                <b/>
                <i val="0"/>
              </font>
              <fill>
                <patternFill>
                  <bgColor rgb="FFFFFF00"/>
                </patternFill>
              </fill>
            </x14:dxf>
          </x14:cfRule>
          <x14:cfRule type="beginsWith" priority="59" operator="beginsWith" text="A" id="{6ED223EE-A135-4A76-99F0-E095B9E8CA3D}">
            <xm:f>LEFT(SGC!AB1,LEN("A"))="A"</xm:f>
            <x14:dxf>
              <font>
                <b/>
                <i val="0"/>
              </font>
              <fill>
                <patternFill>
                  <bgColor rgb="FFFFC000"/>
                </patternFill>
              </fill>
            </x14:dxf>
          </x14:cfRule>
          <x14:cfRule type="beginsWith" priority="60" operator="beginsWith" text="E" id="{0F7ADEF3-1704-488E-95B0-F04FEFB0A42C}">
            <xm:f>LEFT(SGC!AB1,LEN("E"))="E"</xm:f>
            <x14:dxf>
              <font>
                <b/>
                <i val="0"/>
              </font>
              <fill>
                <patternFill>
                  <bgColor rgb="FFFF0000"/>
                </patternFill>
              </fill>
            </x14:dxf>
          </x14:cfRule>
          <xm:sqref>AB1:AC7 AB9:AB10 AC9:AC28</xm:sqref>
        </x14:conditionalFormatting>
        <x14:conditionalFormatting xmlns:xm="http://schemas.microsoft.com/office/excel/2006/main">
          <x14:cfRule type="beginsWith" priority="565" operator="beginsWith" text="B" id="{F6659F37-9964-4ED7-95D6-6144791C6B2D}">
            <xm:f>LEFT(SGC!AB1047443,LEN("B"))="B"</xm:f>
            <x14:dxf>
              <font>
                <b/>
                <i val="0"/>
                <color auto="1"/>
              </font>
              <fill>
                <patternFill>
                  <bgColor rgb="FF92D050"/>
                </patternFill>
              </fill>
            </x14:dxf>
          </x14:cfRule>
          <x14:cfRule type="beginsWith" priority="566" operator="beginsWith" text="M" id="{2DFF7420-C20C-442D-BFFA-75BFE9103DAB}">
            <xm:f>LEFT(SGC!AB1047443,LEN("M"))="M"</xm:f>
            <x14:dxf>
              <font>
                <b/>
                <i val="0"/>
              </font>
              <fill>
                <patternFill>
                  <bgColor rgb="FFFFFF00"/>
                </patternFill>
              </fill>
            </x14:dxf>
          </x14:cfRule>
          <x14:cfRule type="beginsWith" priority="567" operator="beginsWith" text="A" id="{6ED223EE-A135-4A76-99F0-E095B9E8CA3D}">
            <xm:f>LEFT(SGC!AB1047443,LEN("A"))="A"</xm:f>
            <x14:dxf>
              <font>
                <b/>
                <i val="0"/>
              </font>
              <fill>
                <patternFill>
                  <bgColor rgb="FFFFC000"/>
                </patternFill>
              </fill>
            </x14:dxf>
          </x14:cfRule>
          <x14:cfRule type="beginsWith" priority="568" operator="beginsWith" text="E" id="{0F7ADEF3-1704-488E-95B0-F04FEFB0A42C}">
            <xm:f>LEFT(SGC!AB1047443,LEN("E"))="E"</xm:f>
            <x14:dxf>
              <font>
                <b/>
                <i val="0"/>
              </font>
              <fill>
                <patternFill>
                  <bgColor rgb="FFFF0000"/>
                </patternFill>
              </fill>
            </x14:dxf>
          </x14:cfRule>
          <xm:sqref>AB1048213:AC1048576</xm:sqref>
        </x14:conditionalFormatting>
        <x14:conditionalFormatting xmlns:xm="http://schemas.microsoft.com/office/excel/2006/main">
          <x14:cfRule type="beginsWith" priority="849" operator="beginsWith" text="B" id="{F6659F37-9964-4ED7-95D6-6144791C6B2D}">
            <xm:f>LEFT(SGC!#REF!,LEN("B"))="B"</xm:f>
            <x14:dxf>
              <font>
                <b/>
                <i val="0"/>
                <color auto="1"/>
              </font>
              <fill>
                <patternFill>
                  <bgColor rgb="FF92D050"/>
                </patternFill>
              </fill>
            </x14:dxf>
          </x14:cfRule>
          <x14:cfRule type="beginsWith" priority="850" operator="beginsWith" text="M" id="{2DFF7420-C20C-442D-BFFA-75BFE9103DAB}">
            <xm:f>LEFT(SGC!#REF!,LEN("M"))="M"</xm:f>
            <x14:dxf>
              <font>
                <b/>
                <i val="0"/>
              </font>
              <fill>
                <patternFill>
                  <bgColor rgb="FFFFFF00"/>
                </patternFill>
              </fill>
            </x14:dxf>
          </x14:cfRule>
          <x14:cfRule type="beginsWith" priority="851" operator="beginsWith" text="A" id="{6ED223EE-A135-4A76-99F0-E095B9E8CA3D}">
            <xm:f>LEFT(SGC!#REF!,LEN("A"))="A"</xm:f>
            <x14:dxf>
              <font>
                <b/>
                <i val="0"/>
              </font>
              <fill>
                <patternFill>
                  <bgColor rgb="FFFFC000"/>
                </patternFill>
              </fill>
            </x14:dxf>
          </x14:cfRule>
          <x14:cfRule type="beginsWith" priority="852" operator="beginsWith" text="E" id="{0F7ADEF3-1704-488E-95B0-F04FEFB0A42C}">
            <xm:f>LEFT(SGC!#REF!,LEN("E"))="E"</xm:f>
            <x14:dxf>
              <font>
                <b/>
                <i val="0"/>
              </font>
              <fill>
                <patternFill>
                  <bgColor rgb="FFFF0000"/>
                </patternFill>
              </fill>
            </x14:dxf>
          </x14:cfRule>
          <xm:sqref>AC71:AC514</xm:sqref>
        </x14:conditionalFormatting>
        <x14:conditionalFormatting xmlns:xm="http://schemas.microsoft.com/office/excel/2006/main">
          <x14:cfRule type="beginsWith" priority="853" operator="beginsWith" text="B" id="{F6659F37-9964-4ED7-95D6-6144791C6B2D}">
            <xm:f>LEFT(SGC!#REF!,LEN("B"))="B"</xm:f>
            <x14:dxf>
              <font>
                <b/>
                <i val="0"/>
                <color auto="1"/>
              </font>
              <fill>
                <patternFill>
                  <bgColor rgb="FF92D050"/>
                </patternFill>
              </fill>
            </x14:dxf>
          </x14:cfRule>
          <x14:cfRule type="beginsWith" priority="854" operator="beginsWith" text="M" id="{2DFF7420-C20C-442D-BFFA-75BFE9103DAB}">
            <xm:f>LEFT(SGC!#REF!,LEN("M"))="M"</xm:f>
            <x14:dxf>
              <font>
                <b/>
                <i val="0"/>
              </font>
              <fill>
                <patternFill>
                  <bgColor rgb="FFFFFF00"/>
                </patternFill>
              </fill>
            </x14:dxf>
          </x14:cfRule>
          <x14:cfRule type="beginsWith" priority="855" operator="beginsWith" text="A" id="{6ED223EE-A135-4A76-99F0-E095B9E8CA3D}">
            <xm:f>LEFT(SGC!#REF!,LEN("A"))="A"</xm:f>
            <x14:dxf>
              <font>
                <b/>
                <i val="0"/>
              </font>
              <fill>
                <patternFill>
                  <bgColor rgb="FFFFC000"/>
                </patternFill>
              </fill>
            </x14:dxf>
          </x14:cfRule>
          <x14:cfRule type="beginsWith" priority="856" operator="beginsWith" text="E" id="{0F7ADEF3-1704-488E-95B0-F04FEFB0A42C}">
            <xm:f>LEFT(SGC!#REF!,LEN("E"))="E"</xm:f>
            <x14:dxf>
              <font>
                <b/>
                <i val="0"/>
              </font>
              <fill>
                <patternFill>
                  <bgColor rgb="FFFF0000"/>
                </patternFill>
              </fill>
            </x14:dxf>
          </x14:cfRule>
          <xm:sqref>AB515:AC564</xm:sqref>
        </x14:conditionalFormatting>
        <x14:conditionalFormatting xmlns:xm="http://schemas.microsoft.com/office/excel/2006/main">
          <x14:cfRule type="beginsWith" priority="889" operator="beginsWith" text="B" id="{F6659F37-9964-4ED7-95D6-6144791C6B2D}">
            <xm:f>LEFT(SGC!#REF!,LEN("B"))="B"</xm:f>
            <x14:dxf>
              <font>
                <b/>
                <i val="0"/>
                <color auto="1"/>
              </font>
              <fill>
                <patternFill>
                  <bgColor rgb="FF92D050"/>
                </patternFill>
              </fill>
            </x14:dxf>
          </x14:cfRule>
          <x14:cfRule type="beginsWith" priority="890" operator="beginsWith" text="M" id="{2DFF7420-C20C-442D-BFFA-75BFE9103DAB}">
            <xm:f>LEFT(SGC!#REF!,LEN("M"))="M"</xm:f>
            <x14:dxf>
              <font>
                <b/>
                <i val="0"/>
              </font>
              <fill>
                <patternFill>
                  <bgColor rgb="FFFFFF00"/>
                </patternFill>
              </fill>
            </x14:dxf>
          </x14:cfRule>
          <x14:cfRule type="beginsWith" priority="891" operator="beginsWith" text="A" id="{6ED223EE-A135-4A76-99F0-E095B9E8CA3D}">
            <xm:f>LEFT(SGC!#REF!,LEN("A"))="A"</xm:f>
            <x14:dxf>
              <font>
                <b/>
                <i val="0"/>
              </font>
              <fill>
                <patternFill>
                  <bgColor rgb="FFFFC000"/>
                </patternFill>
              </fill>
            </x14:dxf>
          </x14:cfRule>
          <x14:cfRule type="beginsWith" priority="892" operator="beginsWith" text="E" id="{0F7ADEF3-1704-488E-95B0-F04FEFB0A42C}">
            <xm:f>LEFT(SGC!#REF!,LEN("E"))="E"</xm:f>
            <x14:dxf>
              <font>
                <b/>
                <i val="0"/>
              </font>
              <fill>
                <patternFill>
                  <bgColor rgb="FFFF0000"/>
                </patternFill>
              </fill>
            </x14:dxf>
          </x14:cfRule>
          <xm:sqref>AC29:AC70</xm:sqref>
        </x14:conditionalFormatting>
        <x14:conditionalFormatting xmlns:xm="http://schemas.microsoft.com/office/excel/2006/main">
          <x14:cfRule type="beginsWith" priority="893" operator="beginsWith" text="B" id="{F6659F37-9964-4ED7-95D6-6144791C6B2D}">
            <xm:f>LEFT(SGC!#REF!,LEN("B"))="B"</xm:f>
            <x14:dxf>
              <font>
                <b/>
                <i val="0"/>
                <color auto="1"/>
              </font>
              <fill>
                <patternFill>
                  <bgColor rgb="FF92D050"/>
                </patternFill>
              </fill>
            </x14:dxf>
          </x14:cfRule>
          <x14:cfRule type="beginsWith" priority="894" operator="beginsWith" text="M" id="{2DFF7420-C20C-442D-BFFA-75BFE9103DAB}">
            <xm:f>LEFT(SGC!#REF!,LEN("M"))="M"</xm:f>
            <x14:dxf>
              <font>
                <b/>
                <i val="0"/>
              </font>
              <fill>
                <patternFill>
                  <bgColor rgb="FFFFFF00"/>
                </patternFill>
              </fill>
            </x14:dxf>
          </x14:cfRule>
          <x14:cfRule type="beginsWith" priority="895" operator="beginsWith" text="A" id="{6ED223EE-A135-4A76-99F0-E095B9E8CA3D}">
            <xm:f>LEFT(SGC!#REF!,LEN("A"))="A"</xm:f>
            <x14:dxf>
              <font>
                <b/>
                <i val="0"/>
              </font>
              <fill>
                <patternFill>
                  <bgColor rgb="FFFFC000"/>
                </patternFill>
              </fill>
            </x14:dxf>
          </x14:cfRule>
          <x14:cfRule type="beginsWith" priority="896" operator="beginsWith" text="E" id="{0F7ADEF3-1704-488E-95B0-F04FEFB0A42C}">
            <xm:f>LEFT(SGC!#REF!,LEN("E"))="E"</xm:f>
            <x14:dxf>
              <font>
                <b/>
                <i val="0"/>
              </font>
              <fill>
                <patternFill>
                  <bgColor rgb="FFFF0000"/>
                </patternFill>
              </fill>
            </x14:dxf>
          </x14:cfRule>
          <xm:sqref>AB565:AC616</xm:sqref>
        </x14:conditionalFormatting>
        <x14:conditionalFormatting xmlns:xm="http://schemas.microsoft.com/office/excel/2006/main">
          <x14:cfRule type="beginsWith" priority="897" operator="beginsWith" text="B" id="{F6659F37-9964-4ED7-95D6-6144791C6B2D}">
            <xm:f>LEFT(SGC!AB29,LEN("B"))="B"</xm:f>
            <x14:dxf>
              <font>
                <b/>
                <i val="0"/>
                <color auto="1"/>
              </font>
              <fill>
                <patternFill>
                  <bgColor rgb="FF92D050"/>
                </patternFill>
              </fill>
            </x14:dxf>
          </x14:cfRule>
          <x14:cfRule type="beginsWith" priority="898" operator="beginsWith" text="M" id="{2DFF7420-C20C-442D-BFFA-75BFE9103DAB}">
            <xm:f>LEFT(SGC!AB29,LEN("M"))="M"</xm:f>
            <x14:dxf>
              <font>
                <b/>
                <i val="0"/>
              </font>
              <fill>
                <patternFill>
                  <bgColor rgb="FFFFFF00"/>
                </patternFill>
              </fill>
            </x14:dxf>
          </x14:cfRule>
          <x14:cfRule type="beginsWith" priority="899" operator="beginsWith" text="A" id="{6ED223EE-A135-4A76-99F0-E095B9E8CA3D}">
            <xm:f>LEFT(SGC!AB29,LEN("A"))="A"</xm:f>
            <x14:dxf>
              <font>
                <b/>
                <i val="0"/>
              </font>
              <fill>
                <patternFill>
                  <bgColor rgb="FFFFC000"/>
                </patternFill>
              </fill>
            </x14:dxf>
          </x14:cfRule>
          <x14:cfRule type="beginsWith" priority="900" operator="beginsWith" text="E" id="{0F7ADEF3-1704-488E-95B0-F04FEFB0A42C}">
            <xm:f>LEFT(SGC!AB29,LEN("E"))="E"</xm:f>
            <x14:dxf>
              <font>
                <b/>
                <i val="0"/>
              </font>
              <fill>
                <patternFill>
                  <bgColor rgb="FFFF0000"/>
                </patternFill>
              </fill>
            </x14:dxf>
          </x14:cfRule>
          <xm:sqref>AB617:AC1048212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Datos!$B$186:$B$190</xm:f>
          </x14:formula1>
          <xm:sqref>J11 J17 J23 J29 J35 J41 J47 J53 J59 J65 J71 J77 J83 J89 J95 J101 J107 J113 J119 J125 J131 J137 J143 J149 J155 J161 J167 J173 J179 J185 J191 J197 J203 J209 J215 J221 J227 J233 J239 J245 J251 J257 J263 J269 J275 J281 J287 J293 J299 J305 J311 J317 J323 J329 J335 J341 J347 J353 J359 J365 J371 J377 J383 J389 J395 J401 J407 J413 J419 J425 J431 J437 J443 J449 J455 J461 J467 J473 J479 J485 J491 J497 J503 J509</xm:sqref>
        </x14:dataValidation>
        <x14:dataValidation type="list" allowBlank="1" showInputMessage="1" showErrorMessage="1">
          <x14:formula1>
            <xm:f>Datos!$B$193:$B$197</xm:f>
          </x14:formula1>
          <xm:sqref>K11 K17 K23 K29 K35 K41 K47 K53 K59 K65 K71 K77 K83 K89 K95 K101 K107 K113 K119 K125 K131 K137 K143 K149 K155 K161 K167 K173 K179 K185 K191 K197 K203 K209 K215 K221 K227 K233 K239 K245 K251 K257 K263 K269 K275 K281 K287 K293 K299 K305 K311 K317 K323 K329 K335 K341 K347 K353 K359 K365 K371 K377 K383 K389 K395 K401 K407 K413 K419 K425 K431 K437 K443 K449 K455 K461 K467 K473 K479 K485 K491 K497 K503 K509</xm:sqref>
        </x14:dataValidation>
        <x14:dataValidation type="list" allowBlank="1" showInputMessage="1" showErrorMessage="1">
          <x14:formula1>
            <xm:f>Datos!$B$3:$B$25</xm:f>
          </x14:formula1>
          <xm:sqref>B11 B17 B23 B29 B35 B41 B47 B53 B59 B65 B71 B77 B83 B89 B95 B101 B107 B113 B119 B125 B131 B137 B143 B149 B155 B161 B167 B173 B179 B185 B191 B197 B203 B209 B215 B221 B227 B233 B239 B245 B251 B257 B263 B269 B275 B281 B287 B293 B299 B305 B311 B317 B323 B329 B335 B341 B347 B353 B359 B365 B371 B377 B383 B389 B395 B401 B407 B413 B419 B425 B431 B437 B443 B449 B455 B461 B467 B473 B479 B485 B491 B497 B503 B509</xm:sqref>
        </x14:dataValidation>
        <x14:dataValidation type="list" allowBlank="1" showInputMessage="1" showErrorMessage="1">
          <x14:formula1>
            <xm:f>Datos!$B$200:$B$201</xm:f>
          </x14:formula1>
          <xm:sqref>R11:R514</xm:sqref>
        </x14:dataValidation>
        <x14:dataValidation type="list" allowBlank="1" showInputMessage="1" showErrorMessage="1">
          <x14:formula1>
            <xm:f>Datos!$B$204:$B$209</xm:f>
          </x14:formula1>
          <xm:sqref>S11:V514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P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28.5703125" style="5" customWidth="1"/>
    <col min="8" max="8" width="54.28515625" style="5" customWidth="1"/>
    <col min="9" max="9" width="41" style="5" bestFit="1" customWidth="1"/>
    <col min="10" max="10" width="10.85546875" style="5" bestFit="1" customWidth="1"/>
    <col min="11" max="11" width="21.42578125" style="5" bestFit="1" customWidth="1"/>
    <col min="12" max="12" width="30.5703125" style="5" customWidth="1"/>
    <col min="13" max="13" width="34" style="5" bestFit="1" customWidth="1"/>
    <col min="14" max="14" width="22.28515625" style="5" customWidth="1"/>
    <col min="15" max="15" width="36.28515625" style="5" customWidth="1"/>
    <col min="16" max="16" width="39.85546875" style="5" customWidth="1"/>
    <col min="17" max="16384" width="11.42578125" style="5"/>
  </cols>
  <sheetData>
    <row r="1" spans="2:16" ht="15" customHeight="1" x14ac:dyDescent="0.25"/>
    <row r="2" spans="2:16" ht="30" customHeight="1" x14ac:dyDescent="0.25">
      <c r="B2" s="112"/>
      <c r="C2" s="188" t="s">
        <v>523</v>
      </c>
      <c r="D2" s="189"/>
      <c r="E2" s="3" t="s">
        <v>524</v>
      </c>
      <c r="F2" s="113"/>
    </row>
    <row r="3" spans="2:16" ht="30" customHeight="1" x14ac:dyDescent="0.25">
      <c r="B3" s="112"/>
      <c r="C3" s="188" t="s">
        <v>0</v>
      </c>
      <c r="D3" s="189"/>
      <c r="E3" s="3" t="s">
        <v>2</v>
      </c>
      <c r="F3" s="114"/>
    </row>
    <row r="4" spans="2:16" ht="30" customHeight="1" x14ac:dyDescent="0.25">
      <c r="B4" s="112"/>
      <c r="C4" s="188" t="s">
        <v>1</v>
      </c>
      <c r="D4" s="189"/>
      <c r="E4" s="9" t="s">
        <v>525</v>
      </c>
      <c r="F4" s="115"/>
    </row>
    <row r="5" spans="2:16" ht="15" customHeight="1" x14ac:dyDescent="0.25"/>
    <row r="6" spans="2:16" ht="45" customHeight="1" x14ac:dyDescent="0.25">
      <c r="C6" s="5" t="s">
        <v>65</v>
      </c>
    </row>
    <row r="7" spans="2:16" ht="15" customHeight="1" thickBot="1" x14ac:dyDescent="0.3"/>
    <row r="8" spans="2:16" s="25" customFormat="1" ht="15" customHeight="1" x14ac:dyDescent="0.25">
      <c r="B8" s="242" t="s">
        <v>140</v>
      </c>
      <c r="C8" s="243"/>
      <c r="D8" s="251" t="s">
        <v>67</v>
      </c>
      <c r="E8" s="251" t="s">
        <v>142</v>
      </c>
      <c r="F8" s="251"/>
      <c r="G8" s="251" t="s">
        <v>431</v>
      </c>
      <c r="H8" s="243" t="s">
        <v>24</v>
      </c>
      <c r="I8" s="243" t="s">
        <v>434</v>
      </c>
      <c r="J8" s="243"/>
      <c r="K8" s="256" t="s">
        <v>435</v>
      </c>
      <c r="L8" s="256"/>
      <c r="M8" s="256"/>
      <c r="N8" s="256" t="s">
        <v>436</v>
      </c>
      <c r="O8" s="256"/>
      <c r="P8" s="257"/>
    </row>
    <row r="9" spans="2:16" s="25" customFormat="1" ht="15" customHeight="1" x14ac:dyDescent="0.25">
      <c r="B9" s="252"/>
      <c r="C9" s="249"/>
      <c r="D9" s="254"/>
      <c r="E9" s="254"/>
      <c r="F9" s="254"/>
      <c r="G9" s="249"/>
      <c r="H9" s="249"/>
      <c r="I9" s="249" t="s">
        <v>432</v>
      </c>
      <c r="J9" s="249" t="s">
        <v>433</v>
      </c>
      <c r="K9" s="245" t="s">
        <v>437</v>
      </c>
      <c r="L9" s="245"/>
      <c r="M9" s="245" t="s">
        <v>438</v>
      </c>
      <c r="N9" s="245" t="s">
        <v>439</v>
      </c>
      <c r="O9" s="245" t="s">
        <v>368</v>
      </c>
      <c r="P9" s="247" t="s">
        <v>440</v>
      </c>
    </row>
    <row r="10" spans="2:16" s="25" customFormat="1" ht="15" customHeight="1" thickBot="1" x14ac:dyDescent="0.3">
      <c r="B10" s="253"/>
      <c r="C10" s="250"/>
      <c r="D10" s="255"/>
      <c r="E10" s="255"/>
      <c r="F10" s="255"/>
      <c r="G10" s="250"/>
      <c r="H10" s="250"/>
      <c r="I10" s="250"/>
      <c r="J10" s="250"/>
      <c r="K10" s="57" t="s">
        <v>154</v>
      </c>
      <c r="L10" s="57" t="s">
        <v>24</v>
      </c>
      <c r="M10" s="246"/>
      <c r="N10" s="246"/>
      <c r="O10" s="246"/>
      <c r="P10" s="248"/>
    </row>
    <row r="11" spans="2:16" s="27" customFormat="1" ht="97.5" customHeight="1" thickBot="1" x14ac:dyDescent="0.3">
      <c r="B11" s="171"/>
      <c r="C11" s="172"/>
      <c r="D11" s="54" t="str">
        <f>IF(B11="","-",VLOOKUP(B11,Datos!$B$3:$C$25,2,FALSE))</f>
        <v>-</v>
      </c>
      <c r="E11" s="172"/>
      <c r="F11" s="172"/>
      <c r="G11" s="82"/>
      <c r="H11" s="82"/>
      <c r="I11" s="82"/>
      <c r="J11" s="58" t="s">
        <v>443</v>
      </c>
      <c r="K11" s="82"/>
      <c r="L11" s="82"/>
      <c r="M11" s="82"/>
      <c r="N11" s="82"/>
      <c r="O11" s="82"/>
      <c r="P11" s="106"/>
    </row>
    <row r="12" spans="2:16" s="27" customFormat="1" ht="97.5" customHeight="1" thickBot="1" x14ac:dyDescent="0.3">
      <c r="B12" s="171"/>
      <c r="C12" s="172"/>
      <c r="D12" s="54" t="str">
        <f>IF(B12="","-",VLOOKUP(B12,Datos!$B$3:$C$25,2,FALSE))</f>
        <v>-</v>
      </c>
      <c r="E12" s="172"/>
      <c r="F12" s="172"/>
      <c r="G12" s="82"/>
      <c r="H12" s="82"/>
      <c r="I12" s="82"/>
      <c r="J12" s="58" t="s">
        <v>443</v>
      </c>
      <c r="K12" s="82"/>
      <c r="L12" s="82"/>
      <c r="M12" s="82"/>
      <c r="N12" s="82"/>
      <c r="O12" s="82"/>
      <c r="P12" s="106"/>
    </row>
    <row r="13" spans="2:16" s="27" customFormat="1" ht="97.5" customHeight="1" thickBot="1" x14ac:dyDescent="0.3">
      <c r="B13" s="171"/>
      <c r="C13" s="172"/>
      <c r="D13" s="54" t="str">
        <f>IF(B13="","-",VLOOKUP(B13,Datos!$B$3:$C$25,2,FALSE))</f>
        <v>-</v>
      </c>
      <c r="E13" s="172"/>
      <c r="F13" s="172"/>
      <c r="G13" s="82"/>
      <c r="H13" s="82"/>
      <c r="I13" s="82"/>
      <c r="J13" s="58" t="s">
        <v>443</v>
      </c>
      <c r="K13" s="82"/>
      <c r="L13" s="82"/>
      <c r="M13" s="82"/>
      <c r="N13" s="82"/>
      <c r="O13" s="82"/>
      <c r="P13" s="106"/>
    </row>
    <row r="14" spans="2:16" s="27" customFormat="1" ht="97.5" customHeight="1" thickBot="1" x14ac:dyDescent="0.3">
      <c r="B14" s="171"/>
      <c r="C14" s="172"/>
      <c r="D14" s="54" t="str">
        <f>IF(B14="","-",VLOOKUP(B14,Datos!$B$3:$C$25,2,FALSE))</f>
        <v>-</v>
      </c>
      <c r="E14" s="172"/>
      <c r="F14" s="172"/>
      <c r="G14" s="82"/>
      <c r="H14" s="82"/>
      <c r="I14" s="82"/>
      <c r="J14" s="58" t="s">
        <v>443</v>
      </c>
      <c r="K14" s="82"/>
      <c r="L14" s="82"/>
      <c r="M14" s="82"/>
      <c r="N14" s="82"/>
      <c r="O14" s="82"/>
      <c r="P14" s="106"/>
    </row>
    <row r="15" spans="2:16" s="27" customFormat="1" ht="97.5" customHeight="1" thickBot="1" x14ac:dyDescent="0.3">
      <c r="B15" s="171"/>
      <c r="C15" s="172"/>
      <c r="D15" s="54" t="str">
        <f>IF(B15="","-",VLOOKUP(B15,Datos!$B$3:$C$25,2,FALSE))</f>
        <v>-</v>
      </c>
      <c r="E15" s="172"/>
      <c r="F15" s="172"/>
      <c r="G15" s="82"/>
      <c r="H15" s="82"/>
      <c r="I15" s="82"/>
      <c r="J15" s="58" t="s">
        <v>443</v>
      </c>
      <c r="K15" s="82"/>
      <c r="L15" s="82"/>
      <c r="M15" s="82"/>
      <c r="N15" s="82"/>
      <c r="O15" s="82"/>
      <c r="P15" s="106"/>
    </row>
    <row r="16" spans="2:16" s="27" customFormat="1" ht="97.5" customHeight="1" thickBot="1" x14ac:dyDescent="0.3">
      <c r="B16" s="171"/>
      <c r="C16" s="172"/>
      <c r="D16" s="54" t="str">
        <f>IF(B16="","-",VLOOKUP(B16,Datos!$B$3:$C$25,2,FALSE))</f>
        <v>-</v>
      </c>
      <c r="E16" s="172"/>
      <c r="F16" s="172"/>
      <c r="G16" s="82"/>
      <c r="H16" s="82"/>
      <c r="I16" s="82"/>
      <c r="J16" s="58" t="s">
        <v>443</v>
      </c>
      <c r="K16" s="82"/>
      <c r="L16" s="82"/>
      <c r="M16" s="82"/>
      <c r="N16" s="82"/>
      <c r="O16" s="82"/>
      <c r="P16" s="106"/>
    </row>
    <row r="17" spans="2:16" s="27" customFormat="1" ht="97.5" customHeight="1" thickBot="1" x14ac:dyDescent="0.3">
      <c r="B17" s="171"/>
      <c r="C17" s="172"/>
      <c r="D17" s="54" t="str">
        <f>IF(B17="","-",VLOOKUP(B17,Datos!$B$3:$C$25,2,FALSE))</f>
        <v>-</v>
      </c>
      <c r="E17" s="172"/>
      <c r="F17" s="172"/>
      <c r="G17" s="82"/>
      <c r="H17" s="82"/>
      <c r="I17" s="82"/>
      <c r="J17" s="58" t="s">
        <v>443</v>
      </c>
      <c r="K17" s="82"/>
      <c r="L17" s="82"/>
      <c r="M17" s="82"/>
      <c r="N17" s="82"/>
      <c r="O17" s="82"/>
      <c r="P17" s="106"/>
    </row>
    <row r="18" spans="2:16" s="27" customFormat="1" ht="97.5" customHeight="1" thickBot="1" x14ac:dyDescent="0.3">
      <c r="B18" s="171"/>
      <c r="C18" s="172"/>
      <c r="D18" s="54" t="str">
        <f>IF(B18="","-",VLOOKUP(B18,Datos!$B$3:$C$25,2,FALSE))</f>
        <v>-</v>
      </c>
      <c r="E18" s="172"/>
      <c r="F18" s="172"/>
      <c r="G18" s="82"/>
      <c r="H18" s="82"/>
      <c r="I18" s="82"/>
      <c r="J18" s="58" t="s">
        <v>443</v>
      </c>
      <c r="K18" s="82"/>
      <c r="L18" s="82"/>
      <c r="M18" s="82"/>
      <c r="N18" s="82"/>
      <c r="O18" s="82"/>
      <c r="P18" s="106"/>
    </row>
    <row r="19" spans="2:16" s="27" customFormat="1" ht="97.5" customHeight="1" thickBot="1" x14ac:dyDescent="0.3">
      <c r="B19" s="171"/>
      <c r="C19" s="172"/>
      <c r="D19" s="54" t="str">
        <f>IF(B19="","-",VLOOKUP(B19,Datos!$B$3:$C$25,2,FALSE))</f>
        <v>-</v>
      </c>
      <c r="E19" s="172"/>
      <c r="F19" s="172"/>
      <c r="G19" s="82"/>
      <c r="H19" s="82"/>
      <c r="I19" s="82"/>
      <c r="J19" s="58" t="s">
        <v>443</v>
      </c>
      <c r="K19" s="82"/>
      <c r="L19" s="82"/>
      <c r="M19" s="82"/>
      <c r="N19" s="82"/>
      <c r="O19" s="82"/>
      <c r="P19" s="106"/>
    </row>
    <row r="20" spans="2:16" s="27" customFormat="1" ht="97.5" customHeight="1" thickBot="1" x14ac:dyDescent="0.3">
      <c r="B20" s="171"/>
      <c r="C20" s="172"/>
      <c r="D20" s="54" t="str">
        <f>IF(B20="","-",VLOOKUP(B20,Datos!$B$3:$C$25,2,FALSE))</f>
        <v>-</v>
      </c>
      <c r="E20" s="172"/>
      <c r="F20" s="172"/>
      <c r="G20" s="82"/>
      <c r="H20" s="82"/>
      <c r="I20" s="82"/>
      <c r="J20" s="58" t="s">
        <v>443</v>
      </c>
      <c r="K20" s="82"/>
      <c r="L20" s="82"/>
      <c r="M20" s="82"/>
      <c r="N20" s="82"/>
      <c r="O20" s="82"/>
      <c r="P20" s="106"/>
    </row>
    <row r="21" spans="2:16" s="27" customFormat="1" ht="97.5" customHeight="1" thickBot="1" x14ac:dyDescent="0.3">
      <c r="B21" s="171"/>
      <c r="C21" s="172"/>
      <c r="D21" s="54" t="str">
        <f>IF(B21="","-",VLOOKUP(B21,Datos!$B$3:$C$25,2,FALSE))</f>
        <v>-</v>
      </c>
      <c r="E21" s="172"/>
      <c r="F21" s="172"/>
      <c r="G21" s="82"/>
      <c r="H21" s="82"/>
      <c r="I21" s="82"/>
      <c r="J21" s="58" t="s">
        <v>443</v>
      </c>
      <c r="K21" s="82"/>
      <c r="L21" s="82"/>
      <c r="M21" s="82"/>
      <c r="N21" s="82"/>
      <c r="O21" s="82"/>
      <c r="P21" s="106"/>
    </row>
    <row r="22" spans="2:16" s="27" customFormat="1" ht="97.5" customHeight="1" thickBot="1" x14ac:dyDescent="0.3">
      <c r="B22" s="171"/>
      <c r="C22" s="172"/>
      <c r="D22" s="54" t="str">
        <f>IF(B22="","-",VLOOKUP(B22,Datos!$B$3:$C$25,2,FALSE))</f>
        <v>-</v>
      </c>
      <c r="E22" s="172"/>
      <c r="F22" s="172"/>
      <c r="G22" s="82"/>
      <c r="H22" s="82"/>
      <c r="I22" s="82"/>
      <c r="J22" s="58" t="s">
        <v>443</v>
      </c>
      <c r="K22" s="82"/>
      <c r="L22" s="82"/>
      <c r="M22" s="82"/>
      <c r="N22" s="82"/>
      <c r="O22" s="82"/>
      <c r="P22" s="106"/>
    </row>
    <row r="23" spans="2:16" s="27" customFormat="1" ht="97.5" customHeight="1" thickBot="1" x14ac:dyDescent="0.3">
      <c r="B23" s="171"/>
      <c r="C23" s="172"/>
      <c r="D23" s="54" t="str">
        <f>IF(B23="","-",VLOOKUP(B23,Datos!$B$3:$C$25,2,FALSE))</f>
        <v>-</v>
      </c>
      <c r="E23" s="172"/>
      <c r="F23" s="172"/>
      <c r="G23" s="82"/>
      <c r="H23" s="82"/>
      <c r="I23" s="82"/>
      <c r="J23" s="58" t="s">
        <v>443</v>
      </c>
      <c r="K23" s="82"/>
      <c r="L23" s="82"/>
      <c r="M23" s="82"/>
      <c r="N23" s="82"/>
      <c r="O23" s="82"/>
      <c r="P23" s="106"/>
    </row>
    <row r="24" spans="2:16" s="27" customFormat="1" ht="97.5" customHeight="1" thickBot="1" x14ac:dyDescent="0.3">
      <c r="B24" s="171"/>
      <c r="C24" s="172"/>
      <c r="D24" s="54" t="str">
        <f>IF(B24="","-",VLOOKUP(B24,Datos!$B$3:$C$25,2,FALSE))</f>
        <v>-</v>
      </c>
      <c r="E24" s="172"/>
      <c r="F24" s="172"/>
      <c r="G24" s="82"/>
      <c r="H24" s="82"/>
      <c r="I24" s="82"/>
      <c r="J24" s="58" t="s">
        <v>443</v>
      </c>
      <c r="K24" s="82"/>
      <c r="L24" s="82"/>
      <c r="M24" s="82"/>
      <c r="N24" s="82"/>
      <c r="O24" s="82"/>
      <c r="P24" s="106"/>
    </row>
    <row r="25" spans="2:16" s="27" customFormat="1" ht="97.5" customHeight="1" thickBot="1" x14ac:dyDescent="0.3">
      <c r="B25" s="171"/>
      <c r="C25" s="172"/>
      <c r="D25" s="54" t="str">
        <f>IF(B25="","-",VLOOKUP(B25,Datos!$B$3:$C$25,2,FALSE))</f>
        <v>-</v>
      </c>
      <c r="E25" s="172"/>
      <c r="F25" s="172"/>
      <c r="G25" s="82"/>
      <c r="H25" s="82"/>
      <c r="I25" s="82"/>
      <c r="J25" s="58" t="s">
        <v>443</v>
      </c>
      <c r="K25" s="82"/>
      <c r="L25" s="82"/>
      <c r="M25" s="82"/>
      <c r="N25" s="82"/>
      <c r="O25" s="82"/>
      <c r="P25" s="106"/>
    </row>
    <row r="26" spans="2:16" s="27" customFormat="1" ht="97.5" customHeight="1" thickBot="1" x14ac:dyDescent="0.3">
      <c r="B26" s="171"/>
      <c r="C26" s="172"/>
      <c r="D26" s="54" t="str">
        <f>IF(B26="","-",VLOOKUP(B26,Datos!$B$3:$C$25,2,FALSE))</f>
        <v>-</v>
      </c>
      <c r="E26" s="172"/>
      <c r="F26" s="172"/>
      <c r="G26" s="82"/>
      <c r="H26" s="82"/>
      <c r="I26" s="82"/>
      <c r="J26" s="58" t="s">
        <v>443</v>
      </c>
      <c r="K26" s="82"/>
      <c r="L26" s="82"/>
      <c r="M26" s="82"/>
      <c r="N26" s="82"/>
      <c r="O26" s="82"/>
      <c r="P26" s="106"/>
    </row>
    <row r="27" spans="2:16" s="27" customFormat="1" ht="97.5" customHeight="1" thickBot="1" x14ac:dyDescent="0.3">
      <c r="B27" s="171"/>
      <c r="C27" s="172"/>
      <c r="D27" s="54" t="str">
        <f>IF(B27="","-",VLOOKUP(B27,Datos!$B$3:$C$25,2,FALSE))</f>
        <v>-</v>
      </c>
      <c r="E27" s="172"/>
      <c r="F27" s="172"/>
      <c r="G27" s="82"/>
      <c r="H27" s="82"/>
      <c r="I27" s="82"/>
      <c r="J27" s="58" t="s">
        <v>443</v>
      </c>
      <c r="K27" s="82"/>
      <c r="L27" s="82"/>
      <c r="M27" s="82"/>
      <c r="N27" s="82"/>
      <c r="O27" s="82"/>
      <c r="P27" s="106"/>
    </row>
    <row r="28" spans="2:16" s="27" customFormat="1" ht="97.5" customHeight="1" thickBot="1" x14ac:dyDescent="0.3">
      <c r="B28" s="171"/>
      <c r="C28" s="172"/>
      <c r="D28" s="54" t="str">
        <f>IF(B28="","-",VLOOKUP(B28,Datos!$B$3:$C$25,2,FALSE))</f>
        <v>-</v>
      </c>
      <c r="E28" s="172"/>
      <c r="F28" s="172"/>
      <c r="G28" s="82"/>
      <c r="H28" s="82"/>
      <c r="I28" s="82"/>
      <c r="J28" s="58" t="s">
        <v>443</v>
      </c>
      <c r="K28" s="82"/>
      <c r="L28" s="82"/>
      <c r="M28" s="82"/>
      <c r="N28" s="82"/>
      <c r="O28" s="82"/>
      <c r="P28" s="106"/>
    </row>
    <row r="29" spans="2:16" s="27" customFormat="1" ht="97.5" customHeight="1" thickBot="1" x14ac:dyDescent="0.3">
      <c r="B29" s="171"/>
      <c r="C29" s="172"/>
      <c r="D29" s="54" t="str">
        <f>IF(B29="","-",VLOOKUP(B29,Datos!$B$3:$C$25,2,FALSE))</f>
        <v>-</v>
      </c>
      <c r="E29" s="172"/>
      <c r="F29" s="172"/>
      <c r="G29" s="82"/>
      <c r="H29" s="82"/>
      <c r="I29" s="82"/>
      <c r="J29" s="58" t="s">
        <v>443</v>
      </c>
      <c r="K29" s="82"/>
      <c r="L29" s="82"/>
      <c r="M29" s="82"/>
      <c r="N29" s="82"/>
      <c r="O29" s="82"/>
      <c r="P29" s="106"/>
    </row>
    <row r="30" spans="2:16" s="27" customFormat="1" ht="97.5" customHeight="1" thickBot="1" x14ac:dyDescent="0.3">
      <c r="B30" s="171"/>
      <c r="C30" s="172"/>
      <c r="D30" s="54" t="str">
        <f>IF(B30="","-",VLOOKUP(B30,Datos!$B$3:$C$25,2,FALSE))</f>
        <v>-</v>
      </c>
      <c r="E30" s="172"/>
      <c r="F30" s="172"/>
      <c r="G30" s="82"/>
      <c r="H30" s="82"/>
      <c r="I30" s="82"/>
      <c r="J30" s="58" t="s">
        <v>443</v>
      </c>
      <c r="K30" s="82"/>
      <c r="L30" s="82"/>
      <c r="M30" s="82"/>
      <c r="N30" s="82"/>
      <c r="O30" s="82"/>
      <c r="P30" s="106"/>
    </row>
    <row r="31" spans="2:16" s="27" customFormat="1" ht="97.5" customHeight="1" thickBot="1" x14ac:dyDescent="0.3">
      <c r="B31" s="171"/>
      <c r="C31" s="172"/>
      <c r="D31" s="54" t="str">
        <f>IF(B31="","-",VLOOKUP(B31,Datos!$B$3:$C$25,2,FALSE))</f>
        <v>-</v>
      </c>
      <c r="E31" s="172"/>
      <c r="F31" s="172"/>
      <c r="G31" s="82"/>
      <c r="H31" s="82"/>
      <c r="I31" s="82"/>
      <c r="J31" s="58" t="s">
        <v>443</v>
      </c>
      <c r="K31" s="82"/>
      <c r="L31" s="82"/>
      <c r="M31" s="82"/>
      <c r="N31" s="82"/>
      <c r="O31" s="82"/>
      <c r="P31" s="106"/>
    </row>
    <row r="32" spans="2:16" s="27" customFormat="1" ht="97.5" customHeight="1" thickBot="1" x14ac:dyDescent="0.3">
      <c r="B32" s="171"/>
      <c r="C32" s="172"/>
      <c r="D32" s="54" t="str">
        <f>IF(B32="","-",VLOOKUP(B32,Datos!$B$3:$C$25,2,FALSE))</f>
        <v>-</v>
      </c>
      <c r="E32" s="172"/>
      <c r="F32" s="172"/>
      <c r="G32" s="82"/>
      <c r="H32" s="82"/>
      <c r="I32" s="82"/>
      <c r="J32" s="58" t="s">
        <v>443</v>
      </c>
      <c r="K32" s="82"/>
      <c r="L32" s="82"/>
      <c r="M32" s="82"/>
      <c r="N32" s="82"/>
      <c r="O32" s="82"/>
      <c r="P32" s="106"/>
    </row>
    <row r="33" spans="2:16" s="27" customFormat="1" ht="97.5" customHeight="1" thickBot="1" x14ac:dyDescent="0.3">
      <c r="B33" s="171"/>
      <c r="C33" s="172"/>
      <c r="D33" s="54" t="str">
        <f>IF(B33="","-",VLOOKUP(B33,Datos!$B$3:$C$25,2,FALSE))</f>
        <v>-</v>
      </c>
      <c r="E33" s="172"/>
      <c r="F33" s="172"/>
      <c r="G33" s="82"/>
      <c r="H33" s="82"/>
      <c r="I33" s="82"/>
      <c r="J33" s="58" t="s">
        <v>443</v>
      </c>
      <c r="K33" s="82"/>
      <c r="L33" s="82"/>
      <c r="M33" s="82"/>
      <c r="N33" s="82"/>
      <c r="O33" s="82"/>
      <c r="P33" s="106"/>
    </row>
    <row r="34" spans="2:16" s="27" customFormat="1" ht="97.5" customHeight="1" thickBot="1" x14ac:dyDescent="0.3">
      <c r="B34" s="171"/>
      <c r="C34" s="172"/>
      <c r="D34" s="54" t="str">
        <f>IF(B34="","-",VLOOKUP(B34,Datos!$B$3:$C$25,2,FALSE))</f>
        <v>-</v>
      </c>
      <c r="E34" s="172"/>
      <c r="F34" s="172"/>
      <c r="G34" s="82"/>
      <c r="H34" s="82"/>
      <c r="I34" s="82"/>
      <c r="J34" s="58" t="s">
        <v>443</v>
      </c>
      <c r="K34" s="82"/>
      <c r="L34" s="82"/>
      <c r="M34" s="82"/>
      <c r="N34" s="82"/>
      <c r="O34" s="82"/>
      <c r="P34" s="106"/>
    </row>
    <row r="35" spans="2:16" s="27" customFormat="1" ht="97.5" customHeight="1" thickBot="1" x14ac:dyDescent="0.3">
      <c r="B35" s="171"/>
      <c r="C35" s="172"/>
      <c r="D35" s="54" t="str">
        <f>IF(B35="","-",VLOOKUP(B35,Datos!$B$3:$C$25,2,FALSE))</f>
        <v>-</v>
      </c>
      <c r="E35" s="172"/>
      <c r="F35" s="172"/>
      <c r="G35" s="82"/>
      <c r="H35" s="82"/>
      <c r="I35" s="82"/>
      <c r="J35" s="58" t="s">
        <v>443</v>
      </c>
      <c r="K35" s="82"/>
      <c r="L35" s="82"/>
      <c r="M35" s="82"/>
      <c r="N35" s="82"/>
      <c r="O35" s="82"/>
      <c r="P35" s="106"/>
    </row>
    <row r="36" spans="2:16" s="27" customFormat="1" ht="97.5" customHeight="1" thickBot="1" x14ac:dyDescent="0.3">
      <c r="B36" s="171"/>
      <c r="C36" s="172"/>
      <c r="D36" s="54" t="str">
        <f>IF(B36="","-",VLOOKUP(B36,Datos!$B$3:$C$25,2,FALSE))</f>
        <v>-</v>
      </c>
      <c r="E36" s="172"/>
      <c r="F36" s="172"/>
      <c r="G36" s="82"/>
      <c r="H36" s="82"/>
      <c r="I36" s="82"/>
      <c r="J36" s="58" t="s">
        <v>443</v>
      </c>
      <c r="K36" s="82"/>
      <c r="L36" s="82"/>
      <c r="M36" s="82"/>
      <c r="N36" s="82"/>
      <c r="O36" s="82"/>
      <c r="P36" s="106"/>
    </row>
    <row r="37" spans="2:16" s="27" customFormat="1" ht="97.5" customHeight="1" thickBot="1" x14ac:dyDescent="0.3">
      <c r="B37" s="171"/>
      <c r="C37" s="172"/>
      <c r="D37" s="54" t="str">
        <f>IF(B37="","-",VLOOKUP(B37,Datos!$B$3:$C$25,2,FALSE))</f>
        <v>-</v>
      </c>
      <c r="E37" s="172"/>
      <c r="F37" s="172"/>
      <c r="G37" s="82"/>
      <c r="H37" s="82"/>
      <c r="I37" s="82"/>
      <c r="J37" s="58" t="s">
        <v>443</v>
      </c>
      <c r="K37" s="82"/>
      <c r="L37" s="82"/>
      <c r="M37" s="82"/>
      <c r="N37" s="82"/>
      <c r="O37" s="82"/>
      <c r="P37" s="106"/>
    </row>
    <row r="38" spans="2:16" s="27" customFormat="1" ht="97.5" customHeight="1" thickBot="1" x14ac:dyDescent="0.3">
      <c r="B38" s="171"/>
      <c r="C38" s="172"/>
      <c r="D38" s="54" t="str">
        <f>IF(B38="","-",VLOOKUP(B38,Datos!$B$3:$C$25,2,FALSE))</f>
        <v>-</v>
      </c>
      <c r="E38" s="172"/>
      <c r="F38" s="172"/>
      <c r="G38" s="82"/>
      <c r="H38" s="82"/>
      <c r="I38" s="82"/>
      <c r="J38" s="58" t="s">
        <v>443</v>
      </c>
      <c r="K38" s="82"/>
      <c r="L38" s="82"/>
      <c r="M38" s="82"/>
      <c r="N38" s="82"/>
      <c r="O38" s="82"/>
      <c r="P38" s="106"/>
    </row>
    <row r="39" spans="2:16" s="27" customFormat="1" ht="97.5" customHeight="1" thickBot="1" x14ac:dyDescent="0.3">
      <c r="B39" s="171"/>
      <c r="C39" s="172"/>
      <c r="D39" s="54" t="str">
        <f>IF(B39="","-",VLOOKUP(B39,Datos!$B$3:$C$25,2,FALSE))</f>
        <v>-</v>
      </c>
      <c r="E39" s="172"/>
      <c r="F39" s="172"/>
      <c r="G39" s="82"/>
      <c r="H39" s="82"/>
      <c r="I39" s="82"/>
      <c r="J39" s="58" t="s">
        <v>443</v>
      </c>
      <c r="K39" s="82"/>
      <c r="L39" s="82"/>
      <c r="M39" s="82"/>
      <c r="N39" s="82"/>
      <c r="O39" s="82"/>
      <c r="P39" s="106"/>
    </row>
    <row r="40" spans="2:16" s="27" customFormat="1" ht="97.5" customHeight="1" thickBot="1" x14ac:dyDescent="0.3">
      <c r="B40" s="171"/>
      <c r="C40" s="172"/>
      <c r="D40" s="54" t="str">
        <f>IF(B40="","-",VLOOKUP(B40,Datos!$B$3:$C$25,2,FALSE))</f>
        <v>-</v>
      </c>
      <c r="E40" s="172"/>
      <c r="F40" s="172"/>
      <c r="G40" s="82"/>
      <c r="H40" s="82"/>
      <c r="I40" s="82"/>
      <c r="J40" s="58" t="s">
        <v>443</v>
      </c>
      <c r="K40" s="82"/>
      <c r="L40" s="82"/>
      <c r="M40" s="82"/>
      <c r="N40" s="82"/>
      <c r="O40" s="82"/>
      <c r="P40" s="106"/>
    </row>
    <row r="41" spans="2:16" s="27" customFormat="1" ht="97.5" customHeight="1" thickBot="1" x14ac:dyDescent="0.3">
      <c r="B41" s="171"/>
      <c r="C41" s="172"/>
      <c r="D41" s="54" t="str">
        <f>IF(B41="","-",VLOOKUP(B41,Datos!$B$3:$C$25,2,FALSE))</f>
        <v>-</v>
      </c>
      <c r="E41" s="172"/>
      <c r="F41" s="172"/>
      <c r="G41" s="82"/>
      <c r="H41" s="82"/>
      <c r="I41" s="82"/>
      <c r="J41" s="58" t="s">
        <v>443</v>
      </c>
      <c r="K41" s="82"/>
      <c r="L41" s="82"/>
      <c r="M41" s="82"/>
      <c r="N41" s="82"/>
      <c r="O41" s="82"/>
      <c r="P41" s="106"/>
    </row>
    <row r="42" spans="2:16" s="27" customFormat="1" ht="97.5" customHeight="1" thickBot="1" x14ac:dyDescent="0.3">
      <c r="B42" s="171"/>
      <c r="C42" s="172"/>
      <c r="D42" s="54" t="str">
        <f>IF(B42="","-",VLOOKUP(B42,Datos!$B$3:$C$25,2,FALSE))</f>
        <v>-</v>
      </c>
      <c r="E42" s="172"/>
      <c r="F42" s="172"/>
      <c r="G42" s="82"/>
      <c r="H42" s="82"/>
      <c r="I42" s="82"/>
      <c r="J42" s="58" t="s">
        <v>443</v>
      </c>
      <c r="K42" s="82"/>
      <c r="L42" s="82"/>
      <c r="M42" s="82"/>
      <c r="N42" s="82"/>
      <c r="O42" s="82"/>
      <c r="P42" s="106"/>
    </row>
    <row r="43" spans="2:16" s="27" customFormat="1" ht="97.5" customHeight="1" thickBot="1" x14ac:dyDescent="0.3">
      <c r="B43" s="171"/>
      <c r="C43" s="172"/>
      <c r="D43" s="54" t="str">
        <f>IF(B43="","-",VLOOKUP(B43,Datos!$B$3:$C$25,2,FALSE))</f>
        <v>-</v>
      </c>
      <c r="E43" s="172"/>
      <c r="F43" s="172"/>
      <c r="G43" s="82"/>
      <c r="H43" s="82"/>
      <c r="I43" s="82"/>
      <c r="J43" s="58" t="s">
        <v>443</v>
      </c>
      <c r="K43" s="82"/>
      <c r="L43" s="82"/>
      <c r="M43" s="82"/>
      <c r="N43" s="82"/>
      <c r="O43" s="82"/>
      <c r="P43" s="106"/>
    </row>
    <row r="44" spans="2:16" s="27" customFormat="1" ht="97.5" customHeight="1" thickBot="1" x14ac:dyDescent="0.3">
      <c r="B44" s="171"/>
      <c r="C44" s="172"/>
      <c r="D44" s="54" t="str">
        <f>IF(B44="","-",VLOOKUP(B44,Datos!$B$3:$C$25,2,FALSE))</f>
        <v>-</v>
      </c>
      <c r="E44" s="172"/>
      <c r="F44" s="172"/>
      <c r="G44" s="82"/>
      <c r="H44" s="82"/>
      <c r="I44" s="82"/>
      <c r="J44" s="58" t="s">
        <v>443</v>
      </c>
      <c r="K44" s="82"/>
      <c r="L44" s="82"/>
      <c r="M44" s="82"/>
      <c r="N44" s="82"/>
      <c r="O44" s="82"/>
      <c r="P44" s="106"/>
    </row>
    <row r="45" spans="2:16" s="27" customFormat="1" ht="97.5" customHeight="1" thickBot="1" x14ac:dyDescent="0.3">
      <c r="B45" s="171"/>
      <c r="C45" s="172"/>
      <c r="D45" s="54" t="str">
        <f>IF(B45="","-",VLOOKUP(B45,Datos!$B$3:$C$25,2,FALSE))</f>
        <v>-</v>
      </c>
      <c r="E45" s="172"/>
      <c r="F45" s="172"/>
      <c r="G45" s="82"/>
      <c r="H45" s="82"/>
      <c r="I45" s="82"/>
      <c r="J45" s="58" t="s">
        <v>443</v>
      </c>
      <c r="K45" s="82"/>
      <c r="L45" s="82"/>
      <c r="M45" s="82"/>
      <c r="N45" s="82"/>
      <c r="O45" s="82"/>
      <c r="P45" s="106"/>
    </row>
    <row r="46" spans="2:16" s="27" customFormat="1" ht="97.5" customHeight="1" thickBot="1" x14ac:dyDescent="0.3">
      <c r="B46" s="171"/>
      <c r="C46" s="172"/>
      <c r="D46" s="54" t="str">
        <f>IF(B46="","-",VLOOKUP(B46,Datos!$B$3:$C$25,2,FALSE))</f>
        <v>-</v>
      </c>
      <c r="E46" s="172"/>
      <c r="F46" s="172"/>
      <c r="G46" s="82"/>
      <c r="H46" s="82"/>
      <c r="I46" s="82"/>
      <c r="J46" s="58" t="s">
        <v>443</v>
      </c>
      <c r="K46" s="82"/>
      <c r="L46" s="82"/>
      <c r="M46" s="82"/>
      <c r="N46" s="82"/>
      <c r="O46" s="82"/>
      <c r="P46" s="106"/>
    </row>
    <row r="47" spans="2:16" s="27" customFormat="1" ht="97.5" customHeight="1" thickBot="1" x14ac:dyDescent="0.3">
      <c r="B47" s="171"/>
      <c r="C47" s="172"/>
      <c r="D47" s="54" t="str">
        <f>IF(B47="","-",VLOOKUP(B47,Datos!$B$3:$C$25,2,FALSE))</f>
        <v>-</v>
      </c>
      <c r="E47" s="172"/>
      <c r="F47" s="172"/>
      <c r="G47" s="82"/>
      <c r="H47" s="82"/>
      <c r="I47" s="82"/>
      <c r="J47" s="58" t="s">
        <v>443</v>
      </c>
      <c r="K47" s="82"/>
      <c r="L47" s="82"/>
      <c r="M47" s="82"/>
      <c r="N47" s="82"/>
      <c r="O47" s="82"/>
      <c r="P47" s="106"/>
    </row>
    <row r="48" spans="2:16" s="27" customFormat="1" ht="97.5" customHeight="1" thickBot="1" x14ac:dyDescent="0.3">
      <c r="B48" s="171"/>
      <c r="C48" s="172"/>
      <c r="D48" s="54" t="str">
        <f>IF(B48="","-",VLOOKUP(B48,Datos!$B$3:$C$25,2,FALSE))</f>
        <v>-</v>
      </c>
      <c r="E48" s="172"/>
      <c r="F48" s="172"/>
      <c r="G48" s="82"/>
      <c r="H48" s="82"/>
      <c r="I48" s="82"/>
      <c r="J48" s="58" t="s">
        <v>443</v>
      </c>
      <c r="K48" s="82"/>
      <c r="L48" s="82"/>
      <c r="M48" s="82"/>
      <c r="N48" s="82"/>
      <c r="O48" s="82"/>
      <c r="P48" s="106"/>
    </row>
    <row r="49" spans="2:16" s="27" customFormat="1" ht="97.5" customHeight="1" thickBot="1" x14ac:dyDescent="0.3">
      <c r="B49" s="171"/>
      <c r="C49" s="172"/>
      <c r="D49" s="54" t="str">
        <f>IF(B49="","-",VLOOKUP(B49,Datos!$B$3:$C$25,2,FALSE))</f>
        <v>-</v>
      </c>
      <c r="E49" s="172"/>
      <c r="F49" s="172"/>
      <c r="G49" s="82"/>
      <c r="H49" s="82"/>
      <c r="I49" s="82"/>
      <c r="J49" s="58" t="s">
        <v>443</v>
      </c>
      <c r="K49" s="82"/>
      <c r="L49" s="82"/>
      <c r="M49" s="82"/>
      <c r="N49" s="82"/>
      <c r="O49" s="82"/>
      <c r="P49" s="106"/>
    </row>
    <row r="50" spans="2:16" s="27" customFormat="1" ht="97.5" customHeight="1" thickBot="1" x14ac:dyDescent="0.3">
      <c r="B50" s="171"/>
      <c r="C50" s="172"/>
      <c r="D50" s="54" t="str">
        <f>IF(B50="","-",VLOOKUP(B50,Datos!$B$3:$C$25,2,FALSE))</f>
        <v>-</v>
      </c>
      <c r="E50" s="172"/>
      <c r="F50" s="172"/>
      <c r="G50" s="82"/>
      <c r="H50" s="82"/>
      <c r="I50" s="82"/>
      <c r="J50" s="58" t="s">
        <v>443</v>
      </c>
      <c r="K50" s="82"/>
      <c r="L50" s="82"/>
      <c r="M50" s="82"/>
      <c r="N50" s="82"/>
      <c r="O50" s="82"/>
      <c r="P50" s="106"/>
    </row>
    <row r="51" spans="2:16" s="27" customFormat="1" ht="97.5" customHeight="1" thickBot="1" x14ac:dyDescent="0.3">
      <c r="B51" s="171"/>
      <c r="C51" s="172"/>
      <c r="D51" s="54" t="str">
        <f>IF(B51="","-",VLOOKUP(B51,Datos!$B$3:$C$25,2,FALSE))</f>
        <v>-</v>
      </c>
      <c r="E51" s="172"/>
      <c r="F51" s="172"/>
      <c r="G51" s="82"/>
      <c r="H51" s="82"/>
      <c r="I51" s="82"/>
      <c r="J51" s="58" t="s">
        <v>443</v>
      </c>
      <c r="K51" s="82"/>
      <c r="L51" s="82"/>
      <c r="M51" s="82"/>
      <c r="N51" s="82"/>
      <c r="O51" s="82"/>
      <c r="P51" s="106"/>
    </row>
    <row r="52" spans="2:16" s="27" customFormat="1" ht="97.5" customHeight="1" thickBot="1" x14ac:dyDescent="0.3">
      <c r="B52" s="171"/>
      <c r="C52" s="172"/>
      <c r="D52" s="54" t="str">
        <f>IF(B52="","-",VLOOKUP(B52,Datos!$B$3:$C$25,2,FALSE))</f>
        <v>-</v>
      </c>
      <c r="E52" s="172"/>
      <c r="F52" s="172"/>
      <c r="G52" s="82"/>
      <c r="H52" s="82"/>
      <c r="I52" s="82"/>
      <c r="J52" s="58" t="s">
        <v>443</v>
      </c>
      <c r="K52" s="82"/>
      <c r="L52" s="82"/>
      <c r="M52" s="82"/>
      <c r="N52" s="82"/>
      <c r="O52" s="82"/>
      <c r="P52" s="106"/>
    </row>
    <row r="53" spans="2:16" s="27" customFormat="1" ht="97.5" customHeight="1" thickBot="1" x14ac:dyDescent="0.3">
      <c r="B53" s="171"/>
      <c r="C53" s="172"/>
      <c r="D53" s="54" t="str">
        <f>IF(B53="","-",VLOOKUP(B53,Datos!$B$3:$C$25,2,FALSE))</f>
        <v>-</v>
      </c>
      <c r="E53" s="172"/>
      <c r="F53" s="172"/>
      <c r="G53" s="82"/>
      <c r="H53" s="82"/>
      <c r="I53" s="82"/>
      <c r="J53" s="58" t="s">
        <v>443</v>
      </c>
      <c r="K53" s="82"/>
      <c r="L53" s="82"/>
      <c r="M53" s="82"/>
      <c r="N53" s="82"/>
      <c r="O53" s="82"/>
      <c r="P53" s="106"/>
    </row>
    <row r="54" spans="2:16" s="27" customFormat="1" ht="97.5" customHeight="1" thickBot="1" x14ac:dyDescent="0.3">
      <c r="B54" s="171"/>
      <c r="C54" s="172"/>
      <c r="D54" s="54" t="str">
        <f>IF(B54="","-",VLOOKUP(B54,Datos!$B$3:$C$25,2,FALSE))</f>
        <v>-</v>
      </c>
      <c r="E54" s="172"/>
      <c r="F54" s="172"/>
      <c r="G54" s="82"/>
      <c r="H54" s="82"/>
      <c r="I54" s="82"/>
      <c r="J54" s="58" t="s">
        <v>443</v>
      </c>
      <c r="K54" s="82"/>
      <c r="L54" s="82"/>
      <c r="M54" s="82"/>
      <c r="N54" s="82"/>
      <c r="O54" s="82"/>
      <c r="P54" s="106"/>
    </row>
    <row r="55" spans="2:16" s="27" customFormat="1" ht="97.5" customHeight="1" thickBot="1" x14ac:dyDescent="0.3">
      <c r="B55" s="171"/>
      <c r="C55" s="172"/>
      <c r="D55" s="54" t="str">
        <f>IF(B55="","-",VLOOKUP(B55,Datos!$B$3:$C$25,2,FALSE))</f>
        <v>-</v>
      </c>
      <c r="E55" s="172"/>
      <c r="F55" s="172"/>
      <c r="G55" s="82"/>
      <c r="H55" s="82"/>
      <c r="I55" s="82"/>
      <c r="J55" s="58" t="s">
        <v>443</v>
      </c>
      <c r="K55" s="82"/>
      <c r="L55" s="82"/>
      <c r="M55" s="82"/>
      <c r="N55" s="82"/>
      <c r="O55" s="82"/>
      <c r="P55" s="106"/>
    </row>
    <row r="56" spans="2:16" s="27" customFormat="1" ht="97.5" customHeight="1" thickBot="1" x14ac:dyDescent="0.3">
      <c r="B56" s="171"/>
      <c r="C56" s="172"/>
      <c r="D56" s="54" t="str">
        <f>IF(B56="","-",VLOOKUP(B56,Datos!$B$3:$C$25,2,FALSE))</f>
        <v>-</v>
      </c>
      <c r="E56" s="172"/>
      <c r="F56" s="172"/>
      <c r="G56" s="82"/>
      <c r="H56" s="82"/>
      <c r="I56" s="82"/>
      <c r="J56" s="58" t="s">
        <v>443</v>
      </c>
      <c r="K56" s="82"/>
      <c r="L56" s="82"/>
      <c r="M56" s="82"/>
      <c r="N56" s="82"/>
      <c r="O56" s="82"/>
      <c r="P56" s="106"/>
    </row>
    <row r="57" spans="2:16" s="27" customFormat="1" ht="97.5" customHeight="1" thickBot="1" x14ac:dyDescent="0.3">
      <c r="B57" s="171"/>
      <c r="C57" s="172"/>
      <c r="D57" s="54" t="str">
        <f>IF(B57="","-",VLOOKUP(B57,Datos!$B$3:$C$25,2,FALSE))</f>
        <v>-</v>
      </c>
      <c r="E57" s="172"/>
      <c r="F57" s="172"/>
      <c r="G57" s="82"/>
      <c r="H57" s="82"/>
      <c r="I57" s="82"/>
      <c r="J57" s="58" t="s">
        <v>443</v>
      </c>
      <c r="K57" s="82"/>
      <c r="L57" s="82"/>
      <c r="M57" s="82"/>
      <c r="N57" s="82"/>
      <c r="O57" s="82"/>
      <c r="P57" s="106"/>
    </row>
    <row r="58" spans="2:16" s="27" customFormat="1" ht="97.5" customHeight="1" thickBot="1" x14ac:dyDescent="0.3">
      <c r="B58" s="171"/>
      <c r="C58" s="172"/>
      <c r="D58" s="54" t="str">
        <f>IF(B58="","-",VLOOKUP(B58,Datos!$B$3:$C$25,2,FALSE))</f>
        <v>-</v>
      </c>
      <c r="E58" s="172"/>
      <c r="F58" s="172"/>
      <c r="G58" s="82"/>
      <c r="H58" s="82"/>
      <c r="I58" s="82"/>
      <c r="J58" s="58" t="s">
        <v>443</v>
      </c>
      <c r="K58" s="82"/>
      <c r="L58" s="82"/>
      <c r="M58" s="82"/>
      <c r="N58" s="82"/>
      <c r="O58" s="82"/>
      <c r="P58" s="106"/>
    </row>
    <row r="59" spans="2:16" s="27" customFormat="1" ht="97.5" customHeight="1" thickBot="1" x14ac:dyDescent="0.3">
      <c r="B59" s="171"/>
      <c r="C59" s="172"/>
      <c r="D59" s="54" t="str">
        <f>IF(B59="","-",VLOOKUP(B59,Datos!$B$3:$C$25,2,FALSE))</f>
        <v>-</v>
      </c>
      <c r="E59" s="172"/>
      <c r="F59" s="172"/>
      <c r="G59" s="82"/>
      <c r="H59" s="82"/>
      <c r="I59" s="82"/>
      <c r="J59" s="58" t="s">
        <v>443</v>
      </c>
      <c r="K59" s="82"/>
      <c r="L59" s="82"/>
      <c r="M59" s="82"/>
      <c r="N59" s="82"/>
      <c r="O59" s="82"/>
      <c r="P59" s="106"/>
    </row>
    <row r="60" spans="2:16" s="27" customFormat="1" ht="97.5" customHeight="1" thickBot="1" x14ac:dyDescent="0.3">
      <c r="B60" s="171"/>
      <c r="C60" s="172"/>
      <c r="D60" s="54" t="str">
        <f>IF(B60="","-",VLOOKUP(B60,Datos!$B$3:$C$25,2,FALSE))</f>
        <v>-</v>
      </c>
      <c r="E60" s="172"/>
      <c r="F60" s="172"/>
      <c r="G60" s="82"/>
      <c r="H60" s="82"/>
      <c r="I60" s="82"/>
      <c r="J60" s="58" t="s">
        <v>443</v>
      </c>
      <c r="K60" s="82"/>
      <c r="L60" s="82"/>
      <c r="M60" s="82"/>
      <c r="N60" s="82"/>
      <c r="O60" s="82"/>
      <c r="P60" s="106"/>
    </row>
    <row r="61" spans="2:16" s="27" customFormat="1" ht="97.5" customHeight="1" thickBot="1" x14ac:dyDescent="0.3">
      <c r="B61" s="171"/>
      <c r="C61" s="172"/>
      <c r="D61" s="54" t="str">
        <f>IF(B61="","-",VLOOKUP(B61,Datos!$B$3:$C$25,2,FALSE))</f>
        <v>-</v>
      </c>
      <c r="E61" s="172"/>
      <c r="F61" s="172"/>
      <c r="G61" s="82"/>
      <c r="H61" s="82"/>
      <c r="I61" s="82"/>
      <c r="J61" s="58" t="s">
        <v>443</v>
      </c>
      <c r="K61" s="82"/>
      <c r="L61" s="82"/>
      <c r="M61" s="82"/>
      <c r="N61" s="82"/>
      <c r="O61" s="82"/>
      <c r="P61" s="106"/>
    </row>
    <row r="62" spans="2:16" s="27" customFormat="1" ht="97.5" customHeight="1" thickBot="1" x14ac:dyDescent="0.3">
      <c r="B62" s="171"/>
      <c r="C62" s="172"/>
      <c r="D62" s="54" t="str">
        <f>IF(B62="","-",VLOOKUP(B62,Datos!$B$3:$C$25,2,FALSE))</f>
        <v>-</v>
      </c>
      <c r="E62" s="172"/>
      <c r="F62" s="172"/>
      <c r="G62" s="82"/>
      <c r="H62" s="82"/>
      <c r="I62" s="82"/>
      <c r="J62" s="58" t="s">
        <v>443</v>
      </c>
      <c r="K62" s="82"/>
      <c r="L62" s="82"/>
      <c r="M62" s="82"/>
      <c r="N62" s="82"/>
      <c r="O62" s="82"/>
      <c r="P62" s="106"/>
    </row>
    <row r="63" spans="2:16" s="27" customFormat="1" ht="97.5" customHeight="1" thickBot="1" x14ac:dyDescent="0.3">
      <c r="B63" s="171"/>
      <c r="C63" s="172"/>
      <c r="D63" s="54" t="str">
        <f>IF(B63="","-",VLOOKUP(B63,Datos!$B$3:$C$25,2,FALSE))</f>
        <v>-</v>
      </c>
      <c r="E63" s="172"/>
      <c r="F63" s="172"/>
      <c r="G63" s="82"/>
      <c r="H63" s="82"/>
      <c r="I63" s="82"/>
      <c r="J63" s="58" t="s">
        <v>443</v>
      </c>
      <c r="K63" s="82"/>
      <c r="L63" s="82"/>
      <c r="M63" s="82"/>
      <c r="N63" s="82"/>
      <c r="O63" s="82"/>
      <c r="P63" s="106"/>
    </row>
    <row r="64" spans="2:16" s="27" customFormat="1" ht="97.5" customHeight="1" thickBot="1" x14ac:dyDescent="0.3">
      <c r="B64" s="171"/>
      <c r="C64" s="172"/>
      <c r="D64" s="54" t="str">
        <f>IF(B64="","-",VLOOKUP(B64,Datos!$B$3:$C$25,2,FALSE))</f>
        <v>-</v>
      </c>
      <c r="E64" s="172"/>
      <c r="F64" s="172"/>
      <c r="G64" s="82"/>
      <c r="H64" s="82"/>
      <c r="I64" s="82"/>
      <c r="J64" s="58" t="s">
        <v>443</v>
      </c>
      <c r="K64" s="82"/>
      <c r="L64" s="82"/>
      <c r="M64" s="82"/>
      <c r="N64" s="82"/>
      <c r="O64" s="82"/>
      <c r="P64" s="106"/>
    </row>
    <row r="65" spans="2:16" s="27" customFormat="1" ht="97.5" customHeight="1" thickBot="1" x14ac:dyDescent="0.3">
      <c r="B65" s="171"/>
      <c r="C65" s="172"/>
      <c r="D65" s="54" t="str">
        <f>IF(B65="","-",VLOOKUP(B65,Datos!$B$3:$C$25,2,FALSE))</f>
        <v>-</v>
      </c>
      <c r="E65" s="172"/>
      <c r="F65" s="172"/>
      <c r="G65" s="82"/>
      <c r="H65" s="82"/>
      <c r="I65" s="82"/>
      <c r="J65" s="58" t="s">
        <v>443</v>
      </c>
      <c r="K65" s="82"/>
      <c r="L65" s="82"/>
      <c r="M65" s="82"/>
      <c r="N65" s="82"/>
      <c r="O65" s="82"/>
      <c r="P65" s="106"/>
    </row>
    <row r="66" spans="2:16" s="27" customFormat="1" ht="97.5" customHeight="1" thickBot="1" x14ac:dyDescent="0.3">
      <c r="B66" s="171"/>
      <c r="C66" s="172"/>
      <c r="D66" s="54" t="str">
        <f>IF(B66="","-",VLOOKUP(B66,Datos!$B$3:$C$25,2,FALSE))</f>
        <v>-</v>
      </c>
      <c r="E66" s="172"/>
      <c r="F66" s="172"/>
      <c r="G66" s="82"/>
      <c r="H66" s="82"/>
      <c r="I66" s="82"/>
      <c r="J66" s="58" t="s">
        <v>443</v>
      </c>
      <c r="K66" s="82"/>
      <c r="L66" s="82"/>
      <c r="M66" s="82"/>
      <c r="N66" s="82"/>
      <c r="O66" s="82"/>
      <c r="P66" s="106"/>
    </row>
    <row r="67" spans="2:16" s="27" customFormat="1" ht="97.5" customHeight="1" thickBot="1" x14ac:dyDescent="0.3">
      <c r="B67" s="171"/>
      <c r="C67" s="172"/>
      <c r="D67" s="54" t="str">
        <f>IF(B67="","-",VLOOKUP(B67,Datos!$B$3:$C$25,2,FALSE))</f>
        <v>-</v>
      </c>
      <c r="E67" s="172"/>
      <c r="F67" s="172"/>
      <c r="G67" s="82"/>
      <c r="H67" s="82"/>
      <c r="I67" s="82"/>
      <c r="J67" s="58" t="s">
        <v>443</v>
      </c>
      <c r="K67" s="82"/>
      <c r="L67" s="82"/>
      <c r="M67" s="82"/>
      <c r="N67" s="82"/>
      <c r="O67" s="82"/>
      <c r="P67" s="106"/>
    </row>
    <row r="68" spans="2:16" s="27" customFormat="1" ht="97.5" customHeight="1" thickBot="1" x14ac:dyDescent="0.3">
      <c r="B68" s="171"/>
      <c r="C68" s="172"/>
      <c r="D68" s="54" t="str">
        <f>IF(B68="","-",VLOOKUP(B68,Datos!$B$3:$C$25,2,FALSE))</f>
        <v>-</v>
      </c>
      <c r="E68" s="172"/>
      <c r="F68" s="172"/>
      <c r="G68" s="82"/>
      <c r="H68" s="82"/>
      <c r="I68" s="82"/>
      <c r="J68" s="58" t="s">
        <v>443</v>
      </c>
      <c r="K68" s="82"/>
      <c r="L68" s="82"/>
      <c r="M68" s="82"/>
      <c r="N68" s="82"/>
      <c r="O68" s="82"/>
      <c r="P68" s="106"/>
    </row>
    <row r="69" spans="2:16" s="27" customFormat="1" ht="97.5" customHeight="1" thickBot="1" x14ac:dyDescent="0.3">
      <c r="B69" s="171"/>
      <c r="C69" s="172"/>
      <c r="D69" s="54" t="str">
        <f>IF(B69="","-",VLOOKUP(B69,Datos!$B$3:$C$25,2,FALSE))</f>
        <v>-</v>
      </c>
      <c r="E69" s="172"/>
      <c r="F69" s="172"/>
      <c r="G69" s="82"/>
      <c r="H69" s="82"/>
      <c r="I69" s="82"/>
      <c r="J69" s="58" t="s">
        <v>443</v>
      </c>
      <c r="K69" s="82"/>
      <c r="L69" s="82"/>
      <c r="M69" s="82"/>
      <c r="N69" s="82"/>
      <c r="O69" s="82"/>
      <c r="P69" s="106"/>
    </row>
    <row r="70" spans="2:16" s="27" customFormat="1" ht="97.5" customHeight="1" thickBot="1" x14ac:dyDescent="0.3">
      <c r="B70" s="171"/>
      <c r="C70" s="172"/>
      <c r="D70" s="54" t="str">
        <f>IF(B70="","-",VLOOKUP(B70,Datos!$B$3:$C$25,2,FALSE))</f>
        <v>-</v>
      </c>
      <c r="E70" s="172"/>
      <c r="F70" s="172"/>
      <c r="G70" s="82"/>
      <c r="H70" s="82"/>
      <c r="I70" s="82"/>
      <c r="J70" s="58" t="s">
        <v>443</v>
      </c>
      <c r="K70" s="82"/>
      <c r="L70" s="82"/>
      <c r="M70" s="82"/>
      <c r="N70" s="82"/>
      <c r="O70" s="82"/>
      <c r="P70" s="106"/>
    </row>
    <row r="71" spans="2:16" s="27" customFormat="1" ht="97.5" customHeight="1" thickBot="1" x14ac:dyDescent="0.3">
      <c r="B71" s="171"/>
      <c r="C71" s="172"/>
      <c r="D71" s="54" t="str">
        <f>IF(B71="","-",VLOOKUP(B71,Datos!$B$3:$C$25,2,FALSE))</f>
        <v>-</v>
      </c>
      <c r="E71" s="172"/>
      <c r="F71" s="172"/>
      <c r="G71" s="82"/>
      <c r="H71" s="82"/>
      <c r="I71" s="82"/>
      <c r="J71" s="58" t="s">
        <v>443</v>
      </c>
      <c r="K71" s="82"/>
      <c r="L71" s="82"/>
      <c r="M71" s="82"/>
      <c r="N71" s="82"/>
      <c r="O71" s="82"/>
      <c r="P71" s="106"/>
    </row>
    <row r="72" spans="2:16" s="27" customFormat="1" ht="97.5" customHeight="1" thickBot="1" x14ac:dyDescent="0.3">
      <c r="B72" s="171"/>
      <c r="C72" s="172"/>
      <c r="D72" s="54" t="str">
        <f>IF(B72="","-",VLOOKUP(B72,Datos!$B$3:$C$25,2,FALSE))</f>
        <v>-</v>
      </c>
      <c r="E72" s="172"/>
      <c r="F72" s="172"/>
      <c r="G72" s="82"/>
      <c r="H72" s="82"/>
      <c r="I72" s="82"/>
      <c r="J72" s="58" t="s">
        <v>443</v>
      </c>
      <c r="K72" s="82"/>
      <c r="L72" s="82"/>
      <c r="M72" s="82"/>
      <c r="N72" s="82"/>
      <c r="O72" s="82"/>
      <c r="P72" s="106"/>
    </row>
    <row r="73" spans="2:16" s="27" customFormat="1" ht="97.5" customHeight="1" thickBot="1" x14ac:dyDescent="0.3">
      <c r="B73" s="171"/>
      <c r="C73" s="172"/>
      <c r="D73" s="54" t="str">
        <f>IF(B73="","-",VLOOKUP(B73,Datos!$B$3:$C$25,2,FALSE))</f>
        <v>-</v>
      </c>
      <c r="E73" s="172"/>
      <c r="F73" s="172"/>
      <c r="G73" s="82"/>
      <c r="H73" s="82"/>
      <c r="I73" s="82"/>
      <c r="J73" s="58" t="s">
        <v>443</v>
      </c>
      <c r="K73" s="82"/>
      <c r="L73" s="82"/>
      <c r="M73" s="82"/>
      <c r="N73" s="82"/>
      <c r="O73" s="82"/>
      <c r="P73" s="106"/>
    </row>
    <row r="74" spans="2:16" s="27" customFormat="1" ht="97.5" customHeight="1" thickBot="1" x14ac:dyDescent="0.3">
      <c r="B74" s="171"/>
      <c r="C74" s="172"/>
      <c r="D74" s="54" t="str">
        <f>IF(B74="","-",VLOOKUP(B74,Datos!$B$3:$C$25,2,FALSE))</f>
        <v>-</v>
      </c>
      <c r="E74" s="172"/>
      <c r="F74" s="172"/>
      <c r="G74" s="82"/>
      <c r="H74" s="82"/>
      <c r="I74" s="82"/>
      <c r="J74" s="58" t="s">
        <v>443</v>
      </c>
      <c r="K74" s="82"/>
      <c r="L74" s="82"/>
      <c r="M74" s="82"/>
      <c r="N74" s="82"/>
      <c r="O74" s="82"/>
      <c r="P74" s="106"/>
    </row>
    <row r="75" spans="2:16" s="27" customFormat="1" ht="97.5" customHeight="1" thickBot="1" x14ac:dyDescent="0.3">
      <c r="B75" s="171"/>
      <c r="C75" s="172"/>
      <c r="D75" s="54" t="str">
        <f>IF(B75="","-",VLOOKUP(B75,Datos!$B$3:$C$25,2,FALSE))</f>
        <v>-</v>
      </c>
      <c r="E75" s="172"/>
      <c r="F75" s="172"/>
      <c r="G75" s="82"/>
      <c r="H75" s="82"/>
      <c r="I75" s="82"/>
      <c r="J75" s="58" t="s">
        <v>443</v>
      </c>
      <c r="K75" s="82"/>
      <c r="L75" s="82"/>
      <c r="M75" s="82"/>
      <c r="N75" s="82"/>
      <c r="O75" s="82"/>
      <c r="P75" s="106"/>
    </row>
    <row r="76" spans="2:16" s="27" customFormat="1" ht="97.5" customHeight="1" thickBot="1" x14ac:dyDescent="0.3">
      <c r="B76" s="171"/>
      <c r="C76" s="172"/>
      <c r="D76" s="54" t="str">
        <f>IF(B76="","-",VLOOKUP(B76,Datos!$B$3:$C$25,2,FALSE))</f>
        <v>-</v>
      </c>
      <c r="E76" s="172"/>
      <c r="F76" s="172"/>
      <c r="G76" s="82"/>
      <c r="H76" s="82"/>
      <c r="I76" s="82"/>
      <c r="J76" s="58" t="s">
        <v>443</v>
      </c>
      <c r="K76" s="82"/>
      <c r="L76" s="82"/>
      <c r="M76" s="82"/>
      <c r="N76" s="82"/>
      <c r="O76" s="82"/>
      <c r="P76" s="106"/>
    </row>
    <row r="77" spans="2:16" s="27" customFormat="1" ht="97.5" customHeight="1" thickBot="1" x14ac:dyDescent="0.3">
      <c r="B77" s="171"/>
      <c r="C77" s="172"/>
      <c r="D77" s="54" t="str">
        <f>IF(B77="","-",VLOOKUP(B77,Datos!$B$3:$C$25,2,FALSE))</f>
        <v>-</v>
      </c>
      <c r="E77" s="172"/>
      <c r="F77" s="172"/>
      <c r="G77" s="82"/>
      <c r="H77" s="82"/>
      <c r="I77" s="82"/>
      <c r="J77" s="58" t="s">
        <v>443</v>
      </c>
      <c r="K77" s="82"/>
      <c r="L77" s="82"/>
      <c r="M77" s="82"/>
      <c r="N77" s="82"/>
      <c r="O77" s="82"/>
      <c r="P77" s="106"/>
    </row>
    <row r="78" spans="2:16" s="27" customFormat="1" ht="97.5" customHeight="1" thickBot="1" x14ac:dyDescent="0.3">
      <c r="B78" s="171"/>
      <c r="C78" s="172"/>
      <c r="D78" s="54" t="str">
        <f>IF(B78="","-",VLOOKUP(B78,Datos!$B$3:$C$25,2,FALSE))</f>
        <v>-</v>
      </c>
      <c r="E78" s="172"/>
      <c r="F78" s="172"/>
      <c r="G78" s="82"/>
      <c r="H78" s="82"/>
      <c r="I78" s="82"/>
      <c r="J78" s="58" t="s">
        <v>443</v>
      </c>
      <c r="K78" s="82"/>
      <c r="L78" s="82"/>
      <c r="M78" s="82"/>
      <c r="N78" s="82"/>
      <c r="O78" s="82"/>
      <c r="P78" s="106"/>
    </row>
    <row r="79" spans="2:16" s="27" customFormat="1" ht="97.5" customHeight="1" thickBot="1" x14ac:dyDescent="0.3">
      <c r="B79" s="171"/>
      <c r="C79" s="172"/>
      <c r="D79" s="54" t="str">
        <f>IF(B79="","-",VLOOKUP(B79,Datos!$B$3:$C$25,2,FALSE))</f>
        <v>-</v>
      </c>
      <c r="E79" s="172"/>
      <c r="F79" s="172"/>
      <c r="G79" s="82"/>
      <c r="H79" s="82"/>
      <c r="I79" s="82"/>
      <c r="J79" s="58" t="s">
        <v>443</v>
      </c>
      <c r="K79" s="82"/>
      <c r="L79" s="82"/>
      <c r="M79" s="82"/>
      <c r="N79" s="82"/>
      <c r="O79" s="82"/>
      <c r="P79" s="106"/>
    </row>
    <row r="80" spans="2:16" s="27" customFormat="1" ht="97.5" customHeight="1" thickBot="1" x14ac:dyDescent="0.3">
      <c r="B80" s="171"/>
      <c r="C80" s="172"/>
      <c r="D80" s="54" t="str">
        <f>IF(B80="","-",VLOOKUP(B80,Datos!$B$3:$C$25,2,FALSE))</f>
        <v>-</v>
      </c>
      <c r="E80" s="172"/>
      <c r="F80" s="172"/>
      <c r="G80" s="82"/>
      <c r="H80" s="82"/>
      <c r="I80" s="82"/>
      <c r="J80" s="58" t="s">
        <v>443</v>
      </c>
      <c r="K80" s="82"/>
      <c r="L80" s="82"/>
      <c r="M80" s="82"/>
      <c r="N80" s="82"/>
      <c r="O80" s="82"/>
      <c r="P80" s="106"/>
    </row>
    <row r="81" spans="2:16" s="27" customFormat="1" ht="97.5" customHeight="1" thickBot="1" x14ac:dyDescent="0.3">
      <c r="B81" s="171"/>
      <c r="C81" s="172"/>
      <c r="D81" s="54" t="str">
        <f>IF(B81="","-",VLOOKUP(B81,Datos!$B$3:$C$25,2,FALSE))</f>
        <v>-</v>
      </c>
      <c r="E81" s="172"/>
      <c r="F81" s="172"/>
      <c r="G81" s="82"/>
      <c r="H81" s="82"/>
      <c r="I81" s="82"/>
      <c r="J81" s="58" t="s">
        <v>443</v>
      </c>
      <c r="K81" s="82"/>
      <c r="L81" s="82"/>
      <c r="M81" s="82"/>
      <c r="N81" s="82"/>
      <c r="O81" s="82"/>
      <c r="P81" s="106"/>
    </row>
    <row r="82" spans="2:16" s="27" customFormat="1" ht="97.5" customHeight="1" thickBot="1" x14ac:dyDescent="0.3">
      <c r="B82" s="171"/>
      <c r="C82" s="172"/>
      <c r="D82" s="54" t="str">
        <f>IF(B82="","-",VLOOKUP(B82,Datos!$B$3:$C$25,2,FALSE))</f>
        <v>-</v>
      </c>
      <c r="E82" s="172"/>
      <c r="F82" s="172"/>
      <c r="G82" s="82"/>
      <c r="H82" s="82"/>
      <c r="I82" s="82"/>
      <c r="J82" s="58" t="s">
        <v>443</v>
      </c>
      <c r="K82" s="82"/>
      <c r="L82" s="82"/>
      <c r="M82" s="82"/>
      <c r="N82" s="82"/>
      <c r="O82" s="82"/>
      <c r="P82" s="106"/>
    </row>
    <row r="83" spans="2:16" s="27" customFormat="1" ht="97.5" customHeight="1" thickBot="1" x14ac:dyDescent="0.3">
      <c r="B83" s="171"/>
      <c r="C83" s="172"/>
      <c r="D83" s="54" t="str">
        <f>IF(B83="","-",VLOOKUP(B83,Datos!$B$3:$C$25,2,FALSE))</f>
        <v>-</v>
      </c>
      <c r="E83" s="172"/>
      <c r="F83" s="172"/>
      <c r="G83" s="82"/>
      <c r="H83" s="82"/>
      <c r="I83" s="82"/>
      <c r="J83" s="58" t="s">
        <v>443</v>
      </c>
      <c r="K83" s="82"/>
      <c r="L83" s="82"/>
      <c r="M83" s="82"/>
      <c r="N83" s="82"/>
      <c r="O83" s="82"/>
      <c r="P83" s="106"/>
    </row>
    <row r="84" spans="2:16" s="27" customFormat="1" ht="97.5" customHeight="1" thickBot="1" x14ac:dyDescent="0.3">
      <c r="B84" s="171"/>
      <c r="C84" s="172"/>
      <c r="D84" s="54" t="str">
        <f>IF(B84="","-",VLOOKUP(B84,Datos!$B$3:$C$25,2,FALSE))</f>
        <v>-</v>
      </c>
      <c r="E84" s="172"/>
      <c r="F84" s="172"/>
      <c r="G84" s="82"/>
      <c r="H84" s="82"/>
      <c r="I84" s="82"/>
      <c r="J84" s="58" t="s">
        <v>443</v>
      </c>
      <c r="K84" s="82"/>
      <c r="L84" s="82"/>
      <c r="M84" s="82"/>
      <c r="N84" s="82"/>
      <c r="O84" s="82"/>
      <c r="P84" s="106"/>
    </row>
    <row r="85" spans="2:16" s="27" customFormat="1" ht="97.5" customHeight="1" thickBot="1" x14ac:dyDescent="0.3">
      <c r="B85" s="171"/>
      <c r="C85" s="172"/>
      <c r="D85" s="54" t="str">
        <f>IF(B85="","-",VLOOKUP(B85,Datos!$B$3:$C$25,2,FALSE))</f>
        <v>-</v>
      </c>
      <c r="E85" s="172"/>
      <c r="F85" s="172"/>
      <c r="G85" s="82"/>
      <c r="H85" s="82"/>
      <c r="I85" s="82"/>
      <c r="J85" s="58" t="s">
        <v>443</v>
      </c>
      <c r="K85" s="82"/>
      <c r="L85" s="82"/>
      <c r="M85" s="82"/>
      <c r="N85" s="82"/>
      <c r="O85" s="82"/>
      <c r="P85" s="106"/>
    </row>
    <row r="86" spans="2:16" s="27" customFormat="1" ht="97.5" customHeight="1" thickBot="1" x14ac:dyDescent="0.3">
      <c r="B86" s="171"/>
      <c r="C86" s="172"/>
      <c r="D86" s="54" t="str">
        <f>IF(B86="","-",VLOOKUP(B86,Datos!$B$3:$C$25,2,FALSE))</f>
        <v>-</v>
      </c>
      <c r="E86" s="172"/>
      <c r="F86" s="172"/>
      <c r="G86" s="82"/>
      <c r="H86" s="82"/>
      <c r="I86" s="82"/>
      <c r="J86" s="58" t="s">
        <v>443</v>
      </c>
      <c r="K86" s="82"/>
      <c r="L86" s="82"/>
      <c r="M86" s="82"/>
      <c r="N86" s="82"/>
      <c r="O86" s="82"/>
      <c r="P86" s="106"/>
    </row>
    <row r="87" spans="2:16" s="27" customFormat="1" ht="97.5" customHeight="1" thickBot="1" x14ac:dyDescent="0.3">
      <c r="B87" s="171"/>
      <c r="C87" s="172"/>
      <c r="D87" s="54" t="str">
        <f>IF(B87="","-",VLOOKUP(B87,Datos!$B$3:$C$25,2,FALSE))</f>
        <v>-</v>
      </c>
      <c r="E87" s="172"/>
      <c r="F87" s="172"/>
      <c r="G87" s="82"/>
      <c r="H87" s="82"/>
      <c r="I87" s="82"/>
      <c r="J87" s="58" t="s">
        <v>443</v>
      </c>
      <c r="K87" s="82"/>
      <c r="L87" s="82"/>
      <c r="M87" s="82"/>
      <c r="N87" s="82"/>
      <c r="O87" s="82"/>
      <c r="P87" s="106"/>
    </row>
    <row r="88" spans="2:16" s="27" customFormat="1" ht="97.5" customHeight="1" thickBot="1" x14ac:dyDescent="0.3">
      <c r="B88" s="171"/>
      <c r="C88" s="172"/>
      <c r="D88" s="54" t="str">
        <f>IF(B88="","-",VLOOKUP(B88,Datos!$B$3:$C$25,2,FALSE))</f>
        <v>-</v>
      </c>
      <c r="E88" s="172"/>
      <c r="F88" s="172"/>
      <c r="G88" s="82"/>
      <c r="H88" s="82"/>
      <c r="I88" s="82"/>
      <c r="J88" s="58" t="s">
        <v>443</v>
      </c>
      <c r="K88" s="82"/>
      <c r="L88" s="82"/>
      <c r="M88" s="82"/>
      <c r="N88" s="82"/>
      <c r="O88" s="82"/>
      <c r="P88" s="106"/>
    </row>
    <row r="89" spans="2:16" s="27" customFormat="1" ht="97.5" customHeight="1" thickBot="1" x14ac:dyDescent="0.3">
      <c r="B89" s="171"/>
      <c r="C89" s="172"/>
      <c r="D89" s="54" t="str">
        <f>IF(B89="","-",VLOOKUP(B89,Datos!$B$3:$C$25,2,FALSE))</f>
        <v>-</v>
      </c>
      <c r="E89" s="172"/>
      <c r="F89" s="172"/>
      <c r="G89" s="82"/>
      <c r="H89" s="82"/>
      <c r="I89" s="82"/>
      <c r="J89" s="58" t="s">
        <v>443</v>
      </c>
      <c r="K89" s="82"/>
      <c r="L89" s="82"/>
      <c r="M89" s="82"/>
      <c r="N89" s="82"/>
      <c r="O89" s="82"/>
      <c r="P89" s="106"/>
    </row>
    <row r="90" spans="2:16" s="27" customFormat="1" ht="97.5" customHeight="1" thickBot="1" x14ac:dyDescent="0.3">
      <c r="B90" s="171"/>
      <c r="C90" s="172"/>
      <c r="D90" s="54" t="str">
        <f>IF(B90="","-",VLOOKUP(B90,Datos!$B$3:$C$25,2,FALSE))</f>
        <v>-</v>
      </c>
      <c r="E90" s="172"/>
      <c r="F90" s="172"/>
      <c r="G90" s="82"/>
      <c r="H90" s="82"/>
      <c r="I90" s="82"/>
      <c r="J90" s="58" t="s">
        <v>443</v>
      </c>
      <c r="K90" s="82"/>
      <c r="L90" s="82"/>
      <c r="M90" s="82"/>
      <c r="N90" s="82"/>
      <c r="O90" s="82"/>
      <c r="P90" s="106"/>
    </row>
    <row r="91" spans="2:16" s="27" customFormat="1" ht="97.5" customHeight="1" thickBot="1" x14ac:dyDescent="0.3">
      <c r="B91" s="171"/>
      <c r="C91" s="172"/>
      <c r="D91" s="54" t="str">
        <f>IF(B91="","-",VLOOKUP(B91,Datos!$B$3:$C$25,2,FALSE))</f>
        <v>-</v>
      </c>
      <c r="E91" s="172"/>
      <c r="F91" s="172"/>
      <c r="G91" s="82"/>
      <c r="H91" s="82"/>
      <c r="I91" s="82"/>
      <c r="J91" s="58" t="s">
        <v>443</v>
      </c>
      <c r="K91" s="82"/>
      <c r="L91" s="82"/>
      <c r="M91" s="82"/>
      <c r="N91" s="82"/>
      <c r="O91" s="82"/>
      <c r="P91" s="106"/>
    </row>
    <row r="92" spans="2:16" s="27" customFormat="1" ht="97.5" customHeight="1" thickBot="1" x14ac:dyDescent="0.3">
      <c r="B92" s="171"/>
      <c r="C92" s="172"/>
      <c r="D92" s="54" t="str">
        <f>IF(B92="","-",VLOOKUP(B92,Datos!$B$3:$C$25,2,FALSE))</f>
        <v>-</v>
      </c>
      <c r="E92" s="172"/>
      <c r="F92" s="172"/>
      <c r="G92" s="82"/>
      <c r="H92" s="82"/>
      <c r="I92" s="82"/>
      <c r="J92" s="58" t="s">
        <v>443</v>
      </c>
      <c r="K92" s="82"/>
      <c r="L92" s="82"/>
      <c r="M92" s="82"/>
      <c r="N92" s="82"/>
      <c r="O92" s="82"/>
      <c r="P92" s="106"/>
    </row>
    <row r="93" spans="2:16" s="27" customFormat="1" ht="97.5" customHeight="1" thickBot="1" x14ac:dyDescent="0.3">
      <c r="B93" s="171"/>
      <c r="C93" s="172"/>
      <c r="D93" s="54" t="str">
        <f>IF(B93="","-",VLOOKUP(B93,Datos!$B$3:$C$25,2,FALSE))</f>
        <v>-</v>
      </c>
      <c r="E93" s="172"/>
      <c r="F93" s="172"/>
      <c r="G93" s="82"/>
      <c r="H93" s="82"/>
      <c r="I93" s="82"/>
      <c r="J93" s="58" t="s">
        <v>443</v>
      </c>
      <c r="K93" s="82"/>
      <c r="L93" s="82"/>
      <c r="M93" s="82"/>
      <c r="N93" s="82"/>
      <c r="O93" s="82"/>
      <c r="P93" s="106"/>
    </row>
    <row r="94" spans="2:16" s="27" customFormat="1" ht="97.5" customHeight="1" thickBot="1" x14ac:dyDescent="0.3">
      <c r="B94" s="171"/>
      <c r="C94" s="172"/>
      <c r="D94" s="54" t="str">
        <f>IF(B94="","-",VLOOKUP(B94,Datos!$B$3:$C$25,2,FALSE))</f>
        <v>-</v>
      </c>
      <c r="E94" s="172"/>
      <c r="F94" s="172"/>
      <c r="G94" s="82"/>
      <c r="H94" s="82"/>
      <c r="I94" s="82"/>
      <c r="J94" s="58" t="s">
        <v>443</v>
      </c>
      <c r="K94" s="82"/>
      <c r="L94" s="82"/>
      <c r="M94" s="82"/>
      <c r="N94" s="82"/>
      <c r="O94" s="82"/>
      <c r="P94" s="106"/>
    </row>
    <row r="95" spans="2:16" s="27" customFormat="1" ht="97.5" customHeight="1" thickBot="1" x14ac:dyDescent="0.3">
      <c r="B95" s="171"/>
      <c r="C95" s="172"/>
      <c r="D95" s="54" t="str">
        <f>IF(B95="","-",VLOOKUP(B95,Datos!$B$3:$C$25,2,FALSE))</f>
        <v>-</v>
      </c>
      <c r="E95" s="172"/>
      <c r="F95" s="172"/>
      <c r="G95" s="82"/>
      <c r="H95" s="82"/>
      <c r="I95" s="82"/>
      <c r="J95" s="58" t="s">
        <v>443</v>
      </c>
      <c r="K95" s="82"/>
      <c r="L95" s="82"/>
      <c r="M95" s="82"/>
      <c r="N95" s="82"/>
      <c r="O95" s="82"/>
      <c r="P95" s="106"/>
    </row>
    <row r="96" spans="2:16" s="27" customFormat="1" ht="97.5" customHeight="1" thickBot="1" x14ac:dyDescent="0.3">
      <c r="B96" s="171"/>
      <c r="C96" s="172"/>
      <c r="D96" s="54" t="str">
        <f>IF(B96="","-",VLOOKUP(B96,Datos!$B$3:$C$25,2,FALSE))</f>
        <v>-</v>
      </c>
      <c r="E96" s="172"/>
      <c r="F96" s="172"/>
      <c r="G96" s="82"/>
      <c r="H96" s="82"/>
      <c r="I96" s="82"/>
      <c r="J96" s="58" t="s">
        <v>443</v>
      </c>
      <c r="K96" s="82"/>
      <c r="L96" s="82"/>
      <c r="M96" s="82"/>
      <c r="N96" s="82"/>
      <c r="O96" s="82"/>
      <c r="P96" s="106"/>
    </row>
    <row r="97" spans="2:16" s="27" customFormat="1" ht="97.5" customHeight="1" thickBot="1" x14ac:dyDescent="0.3">
      <c r="B97" s="171"/>
      <c r="C97" s="172"/>
      <c r="D97" s="54" t="str">
        <f>IF(B97="","-",VLOOKUP(B97,Datos!$B$3:$C$25,2,FALSE))</f>
        <v>-</v>
      </c>
      <c r="E97" s="172"/>
      <c r="F97" s="172"/>
      <c r="G97" s="82"/>
      <c r="H97" s="82"/>
      <c r="I97" s="82"/>
      <c r="J97" s="58" t="s">
        <v>443</v>
      </c>
      <c r="K97" s="82"/>
      <c r="L97" s="82"/>
      <c r="M97" s="82"/>
      <c r="N97" s="82"/>
      <c r="O97" s="82"/>
      <c r="P97" s="106"/>
    </row>
    <row r="98" spans="2:16" s="27" customFormat="1" ht="97.5" customHeight="1" thickBot="1" x14ac:dyDescent="0.3">
      <c r="B98" s="171"/>
      <c r="C98" s="172"/>
      <c r="D98" s="54" t="str">
        <f>IF(B98="","-",VLOOKUP(B98,Datos!$B$3:$C$25,2,FALSE))</f>
        <v>-</v>
      </c>
      <c r="E98" s="172"/>
      <c r="F98" s="172"/>
      <c r="G98" s="82"/>
      <c r="H98" s="82"/>
      <c r="I98" s="82"/>
      <c r="J98" s="58" t="s">
        <v>443</v>
      </c>
      <c r="K98" s="82"/>
      <c r="L98" s="82"/>
      <c r="M98" s="82"/>
      <c r="N98" s="82"/>
      <c r="O98" s="82"/>
      <c r="P98" s="106"/>
    </row>
    <row r="99" spans="2:16" s="27" customFormat="1" ht="97.5" customHeight="1" thickBot="1" x14ac:dyDescent="0.3">
      <c r="B99" s="171"/>
      <c r="C99" s="172"/>
      <c r="D99" s="54" t="str">
        <f>IF(B99="","-",VLOOKUP(B99,Datos!$B$3:$C$25,2,FALSE))</f>
        <v>-</v>
      </c>
      <c r="E99" s="172"/>
      <c r="F99" s="172"/>
      <c r="G99" s="82"/>
      <c r="H99" s="82"/>
      <c r="I99" s="82"/>
      <c r="J99" s="58" t="s">
        <v>443</v>
      </c>
      <c r="K99" s="82"/>
      <c r="L99" s="82"/>
      <c r="M99" s="82"/>
      <c r="N99" s="82"/>
      <c r="O99" s="82"/>
      <c r="P99" s="106"/>
    </row>
    <row r="100" spans="2:16" s="27" customFormat="1" ht="97.5" customHeight="1" thickBot="1" x14ac:dyDescent="0.3">
      <c r="B100" s="171"/>
      <c r="C100" s="172"/>
      <c r="D100" s="54" t="str">
        <f>IF(B100="","-",VLOOKUP(B100,Datos!$B$3:$C$25,2,FALSE))</f>
        <v>-</v>
      </c>
      <c r="E100" s="172"/>
      <c r="F100" s="172"/>
      <c r="G100" s="82"/>
      <c r="H100" s="82"/>
      <c r="I100" s="82"/>
      <c r="J100" s="58" t="s">
        <v>443</v>
      </c>
      <c r="K100" s="82"/>
      <c r="L100" s="82"/>
      <c r="M100" s="82"/>
      <c r="N100" s="82"/>
      <c r="O100" s="82"/>
      <c r="P100" s="106"/>
    </row>
    <row r="101" spans="2:16" s="27" customFormat="1" ht="97.5" customHeight="1" thickBot="1" x14ac:dyDescent="0.3">
      <c r="B101" s="171"/>
      <c r="C101" s="172"/>
      <c r="D101" s="54" t="str">
        <f>IF(B101="","-",VLOOKUP(B101,Datos!$B$3:$C$25,2,FALSE))</f>
        <v>-</v>
      </c>
      <c r="E101" s="172"/>
      <c r="F101" s="172"/>
      <c r="G101" s="82"/>
      <c r="H101" s="82"/>
      <c r="I101" s="82"/>
      <c r="J101" s="58" t="s">
        <v>443</v>
      </c>
      <c r="K101" s="82"/>
      <c r="L101" s="82"/>
      <c r="M101" s="82"/>
      <c r="N101" s="82"/>
      <c r="O101" s="82"/>
      <c r="P101" s="106"/>
    </row>
    <row r="102" spans="2:16" s="27" customFormat="1" ht="97.5" customHeight="1" thickBot="1" x14ac:dyDescent="0.3">
      <c r="B102" s="171"/>
      <c r="C102" s="172"/>
      <c r="D102" s="54" t="str">
        <f>IF(B102="","-",VLOOKUP(B102,Datos!$B$3:$C$25,2,FALSE))</f>
        <v>-</v>
      </c>
      <c r="E102" s="172"/>
      <c r="F102" s="172"/>
      <c r="G102" s="82"/>
      <c r="H102" s="82"/>
      <c r="I102" s="82"/>
      <c r="J102" s="58" t="s">
        <v>443</v>
      </c>
      <c r="K102" s="82"/>
      <c r="L102" s="82"/>
      <c r="M102" s="82"/>
      <c r="N102" s="82"/>
      <c r="O102" s="82"/>
      <c r="P102" s="106"/>
    </row>
    <row r="103" spans="2:16" s="27" customFormat="1" ht="97.5" customHeight="1" thickBot="1" x14ac:dyDescent="0.3">
      <c r="B103" s="171"/>
      <c r="C103" s="172"/>
      <c r="D103" s="54" t="str">
        <f>IF(B103="","-",VLOOKUP(B103,Datos!$B$3:$C$25,2,FALSE))</f>
        <v>-</v>
      </c>
      <c r="E103" s="172"/>
      <c r="F103" s="172"/>
      <c r="G103" s="82"/>
      <c r="H103" s="82"/>
      <c r="I103" s="82"/>
      <c r="J103" s="58" t="s">
        <v>443</v>
      </c>
      <c r="K103" s="82"/>
      <c r="L103" s="82"/>
      <c r="M103" s="82"/>
      <c r="N103" s="82"/>
      <c r="O103" s="82"/>
      <c r="P103" s="106"/>
    </row>
    <row r="104" spans="2:16" s="27" customFormat="1" ht="97.5" customHeight="1" thickBot="1" x14ac:dyDescent="0.3">
      <c r="B104" s="171"/>
      <c r="C104" s="172"/>
      <c r="D104" s="54" t="str">
        <f>IF(B104="","-",VLOOKUP(B104,Datos!$B$3:$C$25,2,FALSE))</f>
        <v>-</v>
      </c>
      <c r="E104" s="172"/>
      <c r="F104" s="172"/>
      <c r="G104" s="82"/>
      <c r="H104" s="82"/>
      <c r="I104" s="82"/>
      <c r="J104" s="58" t="s">
        <v>443</v>
      </c>
      <c r="K104" s="82"/>
      <c r="L104" s="82"/>
      <c r="M104" s="82"/>
      <c r="N104" s="82"/>
      <c r="O104" s="82"/>
      <c r="P104" s="106"/>
    </row>
    <row r="105" spans="2:16" s="27" customFormat="1" ht="97.5" customHeight="1" thickBot="1" x14ac:dyDescent="0.3">
      <c r="B105" s="171"/>
      <c r="C105" s="172"/>
      <c r="D105" s="54" t="str">
        <f>IF(B105="","-",VLOOKUP(B105,Datos!$B$3:$C$25,2,FALSE))</f>
        <v>-</v>
      </c>
      <c r="E105" s="172"/>
      <c r="F105" s="172"/>
      <c r="G105" s="82"/>
      <c r="H105" s="82"/>
      <c r="I105" s="82"/>
      <c r="J105" s="58" t="s">
        <v>443</v>
      </c>
      <c r="K105" s="82"/>
      <c r="L105" s="82"/>
      <c r="M105" s="82"/>
      <c r="N105" s="82"/>
      <c r="O105" s="82"/>
      <c r="P105" s="106"/>
    </row>
    <row r="106" spans="2:16" s="27" customFormat="1" ht="97.5" customHeight="1" thickBot="1" x14ac:dyDescent="0.3">
      <c r="B106" s="171"/>
      <c r="C106" s="172"/>
      <c r="D106" s="54" t="str">
        <f>IF(B106="","-",VLOOKUP(B106,Datos!$B$3:$C$25,2,FALSE))</f>
        <v>-</v>
      </c>
      <c r="E106" s="172"/>
      <c r="F106" s="172"/>
      <c r="G106" s="82"/>
      <c r="H106" s="82"/>
      <c r="I106" s="82"/>
      <c r="J106" s="58" t="s">
        <v>443</v>
      </c>
      <c r="K106" s="82"/>
      <c r="L106" s="82"/>
      <c r="M106" s="82"/>
      <c r="N106" s="82"/>
      <c r="O106" s="82"/>
      <c r="P106" s="106"/>
    </row>
    <row r="107" spans="2:16" s="27" customFormat="1" ht="97.5" customHeight="1" thickBot="1" x14ac:dyDescent="0.3">
      <c r="B107" s="171"/>
      <c r="C107" s="172"/>
      <c r="D107" s="54" t="str">
        <f>IF(B107="","-",VLOOKUP(B107,Datos!$B$3:$C$25,2,FALSE))</f>
        <v>-</v>
      </c>
      <c r="E107" s="172"/>
      <c r="F107" s="172"/>
      <c r="G107" s="82"/>
      <c r="H107" s="82"/>
      <c r="I107" s="82"/>
      <c r="J107" s="58" t="s">
        <v>443</v>
      </c>
      <c r="K107" s="82"/>
      <c r="L107" s="82"/>
      <c r="M107" s="82"/>
      <c r="N107" s="82"/>
      <c r="O107" s="82"/>
      <c r="P107" s="106"/>
    </row>
    <row r="108" spans="2:16" s="27" customFormat="1" ht="97.5" customHeight="1" thickBot="1" x14ac:dyDescent="0.3">
      <c r="B108" s="171"/>
      <c r="C108" s="172"/>
      <c r="D108" s="54" t="str">
        <f>IF(B108="","-",VLOOKUP(B108,Datos!$B$3:$C$25,2,FALSE))</f>
        <v>-</v>
      </c>
      <c r="E108" s="172"/>
      <c r="F108" s="172"/>
      <c r="G108" s="82"/>
      <c r="H108" s="82"/>
      <c r="I108" s="82"/>
      <c r="J108" s="58" t="s">
        <v>443</v>
      </c>
      <c r="K108" s="82"/>
      <c r="L108" s="82"/>
      <c r="M108" s="82"/>
      <c r="N108" s="82"/>
      <c r="O108" s="82"/>
      <c r="P108" s="106"/>
    </row>
    <row r="109" spans="2:16" s="27" customFormat="1" ht="97.5" customHeight="1" thickBot="1" x14ac:dyDescent="0.3">
      <c r="B109" s="171"/>
      <c r="C109" s="172"/>
      <c r="D109" s="54" t="str">
        <f>IF(B109="","-",VLOOKUP(B109,Datos!$B$3:$C$25,2,FALSE))</f>
        <v>-</v>
      </c>
      <c r="E109" s="172"/>
      <c r="F109" s="172"/>
      <c r="G109" s="82"/>
      <c r="H109" s="82"/>
      <c r="I109" s="82"/>
      <c r="J109" s="58" t="s">
        <v>443</v>
      </c>
      <c r="K109" s="82"/>
      <c r="L109" s="82"/>
      <c r="M109" s="82"/>
      <c r="N109" s="82"/>
      <c r="O109" s="82"/>
      <c r="P109" s="106"/>
    </row>
    <row r="110" spans="2:16" s="27" customFormat="1" ht="97.5" customHeight="1" thickBot="1" x14ac:dyDescent="0.3">
      <c r="B110" s="171"/>
      <c r="C110" s="172"/>
      <c r="D110" s="54" t="str">
        <f>IF(B110="","-",VLOOKUP(B110,Datos!$B$3:$C$25,2,FALSE))</f>
        <v>-</v>
      </c>
      <c r="E110" s="172"/>
      <c r="F110" s="172"/>
      <c r="G110" s="82"/>
      <c r="H110" s="82"/>
      <c r="I110" s="82"/>
      <c r="J110" s="58" t="s">
        <v>443</v>
      </c>
      <c r="K110" s="82"/>
      <c r="L110" s="82"/>
      <c r="M110" s="82"/>
      <c r="N110" s="82"/>
      <c r="O110" s="82"/>
      <c r="P110" s="106"/>
    </row>
    <row r="111" spans="2:16" s="27" customFormat="1" ht="97.5" customHeight="1" thickBot="1" x14ac:dyDescent="0.3">
      <c r="B111" s="171"/>
      <c r="C111" s="172"/>
      <c r="D111" s="54" t="str">
        <f>IF(B111="","-",VLOOKUP(B111,Datos!$B$3:$C$25,2,FALSE))</f>
        <v>-</v>
      </c>
      <c r="E111" s="172"/>
      <c r="F111" s="172"/>
      <c r="G111" s="82"/>
      <c r="H111" s="82"/>
      <c r="I111" s="82"/>
      <c r="J111" s="58" t="s">
        <v>443</v>
      </c>
      <c r="K111" s="82"/>
      <c r="L111" s="82"/>
      <c r="M111" s="82"/>
      <c r="N111" s="82"/>
      <c r="O111" s="82"/>
      <c r="P111" s="106"/>
    </row>
    <row r="112" spans="2:16" ht="15" thickBot="1" x14ac:dyDescent="0.3"/>
    <row r="113" spans="2:6" ht="22.5" customHeight="1" x14ac:dyDescent="0.25">
      <c r="B113" s="242" t="s">
        <v>515</v>
      </c>
      <c r="C113" s="243"/>
      <c r="D113" s="59" t="s">
        <v>520</v>
      </c>
      <c r="E113" s="243" t="s">
        <v>521</v>
      </c>
      <c r="F113" s="244"/>
    </row>
    <row r="114" spans="2:6" ht="52.5" customHeight="1" thickBot="1" x14ac:dyDescent="0.3">
      <c r="B114" s="118" t="s">
        <v>516</v>
      </c>
      <c r="C114" s="119"/>
      <c r="D114" s="69" t="s">
        <v>517</v>
      </c>
      <c r="E114" s="120" t="s">
        <v>517</v>
      </c>
      <c r="F114" s="121"/>
    </row>
  </sheetData>
  <sheetProtection password="8868" sheet="1" objects="1" scenarios="1" selectLockedCells="1"/>
  <mergeCells count="226">
    <mergeCell ref="N9:N10"/>
    <mergeCell ref="B2:B4"/>
    <mergeCell ref="C2:D2"/>
    <mergeCell ref="F2:F4"/>
    <mergeCell ref="C3:D3"/>
    <mergeCell ref="C4:D4"/>
    <mergeCell ref="P9:P10"/>
    <mergeCell ref="E11:F11"/>
    <mergeCell ref="I9:I10"/>
    <mergeCell ref="J9:J10"/>
    <mergeCell ref="O9:O10"/>
    <mergeCell ref="G8:G10"/>
    <mergeCell ref="H8:H10"/>
    <mergeCell ref="B8:C10"/>
    <mergeCell ref="D8:D10"/>
    <mergeCell ref="E8:F10"/>
    <mergeCell ref="I8:J8"/>
    <mergeCell ref="K8:M8"/>
    <mergeCell ref="N8:P8"/>
    <mergeCell ref="K9:L9"/>
    <mergeCell ref="M9:M10"/>
    <mergeCell ref="B17:C17"/>
    <mergeCell ref="E17:F17"/>
    <mergeCell ref="B18:C18"/>
    <mergeCell ref="E18:F18"/>
    <mergeCell ref="B15:C15"/>
    <mergeCell ref="E15:F15"/>
    <mergeCell ref="B16:C16"/>
    <mergeCell ref="E16:F16"/>
    <mergeCell ref="B11:C11"/>
    <mergeCell ref="B12:C12"/>
    <mergeCell ref="E12:F12"/>
    <mergeCell ref="B13:C13"/>
    <mergeCell ref="E13:F13"/>
    <mergeCell ref="B14:C14"/>
    <mergeCell ref="E14:F14"/>
    <mergeCell ref="B22:C22"/>
    <mergeCell ref="E22:F22"/>
    <mergeCell ref="B23:C23"/>
    <mergeCell ref="E23:F23"/>
    <mergeCell ref="B24:C24"/>
    <mergeCell ref="E24:F24"/>
    <mergeCell ref="B19:C19"/>
    <mergeCell ref="E19:F19"/>
    <mergeCell ref="B20:C20"/>
    <mergeCell ref="E20:F20"/>
    <mergeCell ref="B21:C21"/>
    <mergeCell ref="E21:F21"/>
    <mergeCell ref="B28:C28"/>
    <mergeCell ref="E28:F28"/>
    <mergeCell ref="B29:C29"/>
    <mergeCell ref="E29:F29"/>
    <mergeCell ref="B30:C30"/>
    <mergeCell ref="E30:F30"/>
    <mergeCell ref="B25:C25"/>
    <mergeCell ref="E25:F25"/>
    <mergeCell ref="B26:C26"/>
    <mergeCell ref="E26:F26"/>
    <mergeCell ref="B27:C27"/>
    <mergeCell ref="E27:F27"/>
    <mergeCell ref="B34:C34"/>
    <mergeCell ref="E34:F34"/>
    <mergeCell ref="B35:C35"/>
    <mergeCell ref="E35:F35"/>
    <mergeCell ref="B36:C36"/>
    <mergeCell ref="E36:F36"/>
    <mergeCell ref="B31:C31"/>
    <mergeCell ref="E31:F31"/>
    <mergeCell ref="B32:C32"/>
    <mergeCell ref="E32:F32"/>
    <mergeCell ref="B33:C33"/>
    <mergeCell ref="E33:F33"/>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2:C52"/>
    <mergeCell ref="E52:F52"/>
    <mergeCell ref="B53:C53"/>
    <mergeCell ref="E53:F53"/>
    <mergeCell ref="B54:C54"/>
    <mergeCell ref="E54:F54"/>
    <mergeCell ref="B49:C49"/>
    <mergeCell ref="E49:F49"/>
    <mergeCell ref="B50:C50"/>
    <mergeCell ref="E50:F50"/>
    <mergeCell ref="B51:C51"/>
    <mergeCell ref="E51:F51"/>
    <mergeCell ref="B58:C58"/>
    <mergeCell ref="E58:F58"/>
    <mergeCell ref="B59:C59"/>
    <mergeCell ref="E59:F59"/>
    <mergeCell ref="B60:C60"/>
    <mergeCell ref="E60:F60"/>
    <mergeCell ref="B55:C55"/>
    <mergeCell ref="E55:F55"/>
    <mergeCell ref="B56:C56"/>
    <mergeCell ref="E56:F56"/>
    <mergeCell ref="B57:C57"/>
    <mergeCell ref="E57:F57"/>
    <mergeCell ref="B64:C64"/>
    <mergeCell ref="E64:F64"/>
    <mergeCell ref="B65:C65"/>
    <mergeCell ref="E65:F65"/>
    <mergeCell ref="B66:C66"/>
    <mergeCell ref="E66:F66"/>
    <mergeCell ref="B61:C61"/>
    <mergeCell ref="E61:F61"/>
    <mergeCell ref="B62:C62"/>
    <mergeCell ref="E62:F62"/>
    <mergeCell ref="B63:C63"/>
    <mergeCell ref="E63:F63"/>
    <mergeCell ref="B70:C70"/>
    <mergeCell ref="E70:F70"/>
    <mergeCell ref="B71:C71"/>
    <mergeCell ref="E71:F71"/>
    <mergeCell ref="B72:C72"/>
    <mergeCell ref="E72:F72"/>
    <mergeCell ref="B67:C67"/>
    <mergeCell ref="E67:F67"/>
    <mergeCell ref="B68:C68"/>
    <mergeCell ref="E68:F68"/>
    <mergeCell ref="B69:C69"/>
    <mergeCell ref="E69:F69"/>
    <mergeCell ref="B76:C76"/>
    <mergeCell ref="E76:F76"/>
    <mergeCell ref="B77:C77"/>
    <mergeCell ref="E77:F77"/>
    <mergeCell ref="B78:C78"/>
    <mergeCell ref="E78:F78"/>
    <mergeCell ref="B73:C73"/>
    <mergeCell ref="E73:F73"/>
    <mergeCell ref="B74:C74"/>
    <mergeCell ref="E74:F74"/>
    <mergeCell ref="B75:C75"/>
    <mergeCell ref="E75:F75"/>
    <mergeCell ref="B82:C82"/>
    <mergeCell ref="E82:F82"/>
    <mergeCell ref="B83:C83"/>
    <mergeCell ref="E83:F83"/>
    <mergeCell ref="B84:C84"/>
    <mergeCell ref="E84:F84"/>
    <mergeCell ref="B79:C79"/>
    <mergeCell ref="E79:F79"/>
    <mergeCell ref="B80:C80"/>
    <mergeCell ref="E80:F80"/>
    <mergeCell ref="B81:C81"/>
    <mergeCell ref="E81:F81"/>
    <mergeCell ref="B88:C88"/>
    <mergeCell ref="E88:F88"/>
    <mergeCell ref="B89:C89"/>
    <mergeCell ref="E89:F89"/>
    <mergeCell ref="B90:C90"/>
    <mergeCell ref="E90:F90"/>
    <mergeCell ref="B85:C85"/>
    <mergeCell ref="E85:F85"/>
    <mergeCell ref="B86:C86"/>
    <mergeCell ref="E86:F86"/>
    <mergeCell ref="B87:C87"/>
    <mergeCell ref="E87:F87"/>
    <mergeCell ref="B94:C94"/>
    <mergeCell ref="E94:F94"/>
    <mergeCell ref="B95:C95"/>
    <mergeCell ref="E95:F95"/>
    <mergeCell ref="B96:C96"/>
    <mergeCell ref="E96:F96"/>
    <mergeCell ref="B91:C91"/>
    <mergeCell ref="E91:F91"/>
    <mergeCell ref="B92:C92"/>
    <mergeCell ref="E92:F92"/>
    <mergeCell ref="B93:C93"/>
    <mergeCell ref="E93:F93"/>
    <mergeCell ref="B100:C100"/>
    <mergeCell ref="E100:F100"/>
    <mergeCell ref="B101:C101"/>
    <mergeCell ref="E101:F101"/>
    <mergeCell ref="B102:C102"/>
    <mergeCell ref="E102:F102"/>
    <mergeCell ref="B97:C97"/>
    <mergeCell ref="E97:F97"/>
    <mergeCell ref="B98:C98"/>
    <mergeCell ref="E98:F98"/>
    <mergeCell ref="B99:C99"/>
    <mergeCell ref="E99:F99"/>
    <mergeCell ref="B106:C106"/>
    <mergeCell ref="E106:F106"/>
    <mergeCell ref="B107:C107"/>
    <mergeCell ref="E107:F107"/>
    <mergeCell ref="B108:C108"/>
    <mergeCell ref="E108:F108"/>
    <mergeCell ref="B103:C103"/>
    <mergeCell ref="E103:F103"/>
    <mergeCell ref="B104:C104"/>
    <mergeCell ref="E104:F104"/>
    <mergeCell ref="B105:C105"/>
    <mergeCell ref="E105:F105"/>
    <mergeCell ref="B113:C113"/>
    <mergeCell ref="E113:F113"/>
    <mergeCell ref="B114:C114"/>
    <mergeCell ref="E114:F114"/>
    <mergeCell ref="B109:C109"/>
    <mergeCell ref="E109:F109"/>
    <mergeCell ref="B110:C110"/>
    <mergeCell ref="E110:F110"/>
    <mergeCell ref="B111:C111"/>
    <mergeCell ref="E111:F1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Datos!$B$3:$B$25</xm:f>
          </x14:formula1>
          <xm:sqref>B11:B111</xm:sqref>
        </x14:dataValidation>
        <x14:dataValidation type="list" allowBlank="1" showInputMessage="1" showErrorMessage="1">
          <x14:formula1>
            <xm:f>Datos!$B$212:$B$213</xm:f>
          </x14:formula1>
          <xm:sqref>I11:I111</xm:sqref>
        </x14:dataValidation>
        <x14:dataValidation type="list" allowBlank="1" showInputMessage="1" showErrorMessage="1">
          <x14:formula1>
            <xm:f>Datos!$B$216:$B$217</xm:f>
          </x14:formula1>
          <xm:sqref>K11:K111</xm:sqref>
        </x14:dataValidation>
        <x14:dataValidation type="list" allowBlank="1" showInputMessage="1" showErrorMessage="1">
          <x14:formula1>
            <xm:f>Datos!$B$220:$B$221</xm:f>
          </x14:formula1>
          <xm:sqref>M11:M111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F14"/>
  <sheetViews>
    <sheetView showGridLines="0" zoomScale="90" zoomScaleNormal="90" workbookViewId="0"/>
  </sheetViews>
  <sheetFormatPr baseColWidth="10" defaultRowHeight="14.25" x14ac:dyDescent="0.25"/>
  <cols>
    <col min="1" max="1" width="3.7109375" style="5" customWidth="1"/>
    <col min="2" max="3" width="17.140625" style="5" customWidth="1"/>
    <col min="4" max="4" width="51.42578125" style="5" customWidth="1"/>
    <col min="5" max="5" width="23.85546875" style="5" bestFit="1" customWidth="1"/>
    <col min="6" max="6" width="30.42578125" style="5" customWidth="1"/>
    <col min="7" max="16384" width="11.42578125" style="5"/>
  </cols>
  <sheetData>
    <row r="1" spans="2:6" ht="15" customHeight="1" x14ac:dyDescent="0.25"/>
    <row r="2" spans="2:6" ht="30" customHeight="1" x14ac:dyDescent="0.25">
      <c r="B2" s="112"/>
      <c r="C2" s="188" t="s">
        <v>523</v>
      </c>
      <c r="D2" s="189"/>
      <c r="E2" s="3" t="s">
        <v>524</v>
      </c>
      <c r="F2" s="113"/>
    </row>
    <row r="3" spans="2:6" ht="30" customHeight="1" x14ac:dyDescent="0.25">
      <c r="B3" s="112"/>
      <c r="C3" s="188" t="s">
        <v>0</v>
      </c>
      <c r="D3" s="189"/>
      <c r="E3" s="3" t="s">
        <v>2</v>
      </c>
      <c r="F3" s="114"/>
    </row>
    <row r="4" spans="2:6" ht="30" customHeight="1" x14ac:dyDescent="0.25">
      <c r="B4" s="112"/>
      <c r="C4" s="188" t="s">
        <v>1</v>
      </c>
      <c r="D4" s="189"/>
      <c r="E4" s="9" t="s">
        <v>525</v>
      </c>
      <c r="F4" s="115"/>
    </row>
    <row r="6" spans="2:6" ht="45" customHeight="1" x14ac:dyDescent="0.25"/>
    <row r="7" spans="2:6" ht="15" x14ac:dyDescent="0.25">
      <c r="B7" s="135" t="s">
        <v>8</v>
      </c>
      <c r="C7" s="135"/>
      <c r="D7" s="261" t="s">
        <v>9</v>
      </c>
      <c r="E7" s="261"/>
      <c r="F7" s="261"/>
    </row>
    <row r="8" spans="2:6" ht="52.5" customHeight="1" x14ac:dyDescent="0.25">
      <c r="B8" s="139" t="s">
        <v>23</v>
      </c>
      <c r="C8" s="139"/>
      <c r="D8" s="258" t="s">
        <v>10</v>
      </c>
      <c r="E8" s="258"/>
      <c r="F8" s="258"/>
    </row>
    <row r="9" spans="2:6" ht="52.5" customHeight="1" x14ac:dyDescent="0.25">
      <c r="B9" s="139" t="s">
        <v>11</v>
      </c>
      <c r="C9" s="139"/>
      <c r="D9" s="258" t="s">
        <v>12</v>
      </c>
      <c r="E9" s="258"/>
      <c r="F9" s="258"/>
    </row>
    <row r="10" spans="2:6" ht="52.5" customHeight="1" x14ac:dyDescent="0.25">
      <c r="B10" s="139" t="s">
        <v>13</v>
      </c>
      <c r="C10" s="139"/>
      <c r="D10" s="258" t="s">
        <v>14</v>
      </c>
      <c r="E10" s="258"/>
      <c r="F10" s="258"/>
    </row>
    <row r="11" spans="2:6" ht="52.5" customHeight="1" x14ac:dyDescent="0.25">
      <c r="B11" s="139" t="s">
        <v>15</v>
      </c>
      <c r="C11" s="139"/>
      <c r="D11" s="258" t="s">
        <v>16</v>
      </c>
      <c r="E11" s="258"/>
      <c r="F11" s="258"/>
    </row>
    <row r="12" spans="2:6" ht="52.5" customHeight="1" x14ac:dyDescent="0.25">
      <c r="B12" s="139" t="s">
        <v>17</v>
      </c>
      <c r="C12" s="139"/>
      <c r="D12" s="258" t="s">
        <v>18</v>
      </c>
      <c r="E12" s="258"/>
      <c r="F12" s="258"/>
    </row>
    <row r="13" spans="2:6" ht="52.5" customHeight="1" x14ac:dyDescent="0.25">
      <c r="B13" s="259" t="s">
        <v>19</v>
      </c>
      <c r="C13" s="260"/>
      <c r="D13" s="258" t="s">
        <v>20</v>
      </c>
      <c r="E13" s="258"/>
      <c r="F13" s="258"/>
    </row>
    <row r="14" spans="2:6" ht="52.5" customHeight="1" x14ac:dyDescent="0.25">
      <c r="B14" s="139" t="s">
        <v>21</v>
      </c>
      <c r="C14" s="139"/>
      <c r="D14" s="258" t="s">
        <v>22</v>
      </c>
      <c r="E14" s="258"/>
      <c r="F14" s="258"/>
    </row>
  </sheetData>
  <sheetProtection password="8868" sheet="1" objects="1" scenarios="1" selectLockedCells="1"/>
  <mergeCells count="21">
    <mergeCell ref="B10:C10"/>
    <mergeCell ref="C2:D2"/>
    <mergeCell ref="C3:D3"/>
    <mergeCell ref="C4:D4"/>
    <mergeCell ref="D8:F8"/>
    <mergeCell ref="B7:C7"/>
    <mergeCell ref="D7:F7"/>
    <mergeCell ref="D9:F9"/>
    <mergeCell ref="B8:C8"/>
    <mergeCell ref="B9:C9"/>
    <mergeCell ref="D10:F10"/>
    <mergeCell ref="B2:B4"/>
    <mergeCell ref="F2:F4"/>
    <mergeCell ref="D11:F11"/>
    <mergeCell ref="D12:F12"/>
    <mergeCell ref="D13:F13"/>
    <mergeCell ref="D14:F14"/>
    <mergeCell ref="B13:C13"/>
    <mergeCell ref="B14:C14"/>
    <mergeCell ref="B11:C11"/>
    <mergeCell ref="B12:C12"/>
  </mergeCells>
  <pageMargins left="0.7" right="0.7" top="0.75" bottom="0.75" header="0.3" footer="0.3"/>
  <pageSetup paperSize="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H20"/>
  <sheetViews>
    <sheetView showGridLines="0" zoomScale="90" zoomScaleNormal="90" workbookViewId="0"/>
  </sheetViews>
  <sheetFormatPr baseColWidth="10" defaultRowHeight="14.25" x14ac:dyDescent="0.25"/>
  <cols>
    <col min="1" max="1" width="3.7109375" style="5" customWidth="1"/>
    <col min="2" max="3" width="17.140625" style="5" customWidth="1"/>
    <col min="4" max="5" width="25.7109375" style="5" customWidth="1"/>
    <col min="6" max="6" width="23.85546875" style="5" bestFit="1" customWidth="1"/>
    <col min="7" max="8" width="30.42578125" style="5" customWidth="1"/>
    <col min="9" max="16384" width="11.42578125" style="5"/>
  </cols>
  <sheetData>
    <row r="1" spans="2:8" ht="15" customHeight="1" x14ac:dyDescent="0.25"/>
    <row r="2" spans="2:8" ht="30" customHeight="1" x14ac:dyDescent="0.25">
      <c r="B2" s="112"/>
      <c r="C2" s="188" t="s">
        <v>523</v>
      </c>
      <c r="D2" s="262"/>
      <c r="E2" s="189"/>
      <c r="F2" s="3" t="s">
        <v>524</v>
      </c>
      <c r="G2" s="113"/>
    </row>
    <row r="3" spans="2:8" ht="30" customHeight="1" x14ac:dyDescent="0.25">
      <c r="B3" s="112"/>
      <c r="C3" s="188" t="s">
        <v>0</v>
      </c>
      <c r="D3" s="262"/>
      <c r="E3" s="189"/>
      <c r="F3" s="3" t="s">
        <v>2</v>
      </c>
      <c r="G3" s="114"/>
    </row>
    <row r="4" spans="2:8" ht="30" customHeight="1" x14ac:dyDescent="0.25">
      <c r="B4" s="112"/>
      <c r="C4" s="188" t="s">
        <v>1</v>
      </c>
      <c r="D4" s="262"/>
      <c r="E4" s="189"/>
      <c r="F4" s="9" t="s">
        <v>525</v>
      </c>
      <c r="G4" s="115"/>
    </row>
    <row r="6" spans="2:8" ht="45" customHeight="1" x14ac:dyDescent="0.25"/>
    <row r="7" spans="2:8" ht="22.5" customHeight="1" x14ac:dyDescent="0.25">
      <c r="B7" s="135" t="s">
        <v>474</v>
      </c>
      <c r="C7" s="135"/>
      <c r="D7" s="135"/>
      <c r="E7" s="135"/>
      <c r="F7" s="135"/>
      <c r="G7" s="135"/>
      <c r="H7" s="135"/>
    </row>
    <row r="8" spans="2:8" ht="30" x14ac:dyDescent="0.25">
      <c r="B8" s="48" t="s">
        <v>475</v>
      </c>
      <c r="C8" s="135" t="s">
        <v>476</v>
      </c>
      <c r="D8" s="135"/>
      <c r="E8" s="135" t="s">
        <v>477</v>
      </c>
      <c r="F8" s="135"/>
      <c r="G8" s="47" t="s">
        <v>478</v>
      </c>
      <c r="H8" s="47" t="s">
        <v>479</v>
      </c>
    </row>
    <row r="9" spans="2:8" ht="60" customHeight="1" x14ac:dyDescent="0.25">
      <c r="B9" s="49" t="s">
        <v>480</v>
      </c>
      <c r="C9" s="265" t="s">
        <v>484</v>
      </c>
      <c r="D9" s="265"/>
      <c r="E9" s="265" t="s">
        <v>485</v>
      </c>
      <c r="F9" s="265"/>
      <c r="G9" s="46">
        <v>2</v>
      </c>
      <c r="H9" s="46">
        <v>2</v>
      </c>
    </row>
    <row r="10" spans="2:8" ht="60" customHeight="1" x14ac:dyDescent="0.25">
      <c r="B10" s="50" t="s">
        <v>481</v>
      </c>
      <c r="C10" s="265" t="s">
        <v>490</v>
      </c>
      <c r="D10" s="265"/>
      <c r="E10" s="265" t="s">
        <v>491</v>
      </c>
      <c r="F10" s="265"/>
      <c r="G10" s="46">
        <v>1</v>
      </c>
      <c r="H10" s="46">
        <v>1</v>
      </c>
    </row>
    <row r="11" spans="2:8" ht="60" customHeight="1" x14ac:dyDescent="0.25">
      <c r="B11" s="50" t="s">
        <v>482</v>
      </c>
      <c r="C11" s="263" t="s">
        <v>489</v>
      </c>
      <c r="D11" s="263"/>
      <c r="E11" s="263" t="s">
        <v>486</v>
      </c>
      <c r="F11" s="263"/>
      <c r="G11" s="46">
        <v>0</v>
      </c>
      <c r="H11" s="46">
        <v>0</v>
      </c>
    </row>
    <row r="12" spans="2:8" ht="60" customHeight="1" x14ac:dyDescent="0.25">
      <c r="B12" s="50" t="s">
        <v>483</v>
      </c>
      <c r="C12" s="263" t="s">
        <v>488</v>
      </c>
      <c r="D12" s="263"/>
      <c r="E12" s="263" t="s">
        <v>487</v>
      </c>
      <c r="F12" s="263"/>
      <c r="G12" s="46">
        <v>0</v>
      </c>
      <c r="H12" s="46">
        <v>0</v>
      </c>
    </row>
    <row r="13" spans="2:8" ht="37.5" customHeight="1" x14ac:dyDescent="0.25">
      <c r="B13" s="264" t="s">
        <v>492</v>
      </c>
      <c r="C13" s="264"/>
      <c r="D13" s="264"/>
      <c r="E13" s="264"/>
      <c r="F13" s="264"/>
      <c r="G13" s="264"/>
      <c r="H13" s="264"/>
    </row>
    <row r="15" spans="2:8" ht="22.5" customHeight="1" x14ac:dyDescent="0.25">
      <c r="B15" s="135" t="s">
        <v>503</v>
      </c>
      <c r="C15" s="135"/>
      <c r="D15" s="135"/>
      <c r="E15" s="135"/>
      <c r="F15" s="135"/>
      <c r="G15" s="135"/>
      <c r="H15" s="135"/>
    </row>
    <row r="16" spans="2:8" ht="22.5" customHeight="1" x14ac:dyDescent="0.25">
      <c r="B16" s="135" t="s">
        <v>493</v>
      </c>
      <c r="C16" s="135"/>
      <c r="D16" s="48" t="s">
        <v>494</v>
      </c>
      <c r="E16" s="48" t="s">
        <v>495</v>
      </c>
      <c r="F16" s="48" t="s">
        <v>496</v>
      </c>
      <c r="G16" s="48" t="s">
        <v>497</v>
      </c>
      <c r="H16" s="48" t="s">
        <v>498</v>
      </c>
    </row>
    <row r="17" spans="2:8" ht="30" customHeight="1" x14ac:dyDescent="0.25">
      <c r="B17" s="266" t="s">
        <v>504</v>
      </c>
      <c r="C17" s="266"/>
      <c r="D17" s="51">
        <v>0</v>
      </c>
      <c r="E17" s="52" t="s">
        <v>499</v>
      </c>
      <c r="F17" s="51" t="s">
        <v>500</v>
      </c>
      <c r="G17" s="51" t="s">
        <v>501</v>
      </c>
      <c r="H17" s="51" t="s">
        <v>502</v>
      </c>
    </row>
    <row r="18" spans="2:8" ht="30" customHeight="1" x14ac:dyDescent="0.25">
      <c r="B18" s="266" t="s">
        <v>505</v>
      </c>
      <c r="C18" s="266"/>
      <c r="D18" s="51">
        <v>0</v>
      </c>
      <c r="E18" s="52" t="s">
        <v>499</v>
      </c>
      <c r="F18" s="51" t="s">
        <v>500</v>
      </c>
      <c r="G18" s="51" t="s">
        <v>501</v>
      </c>
      <c r="H18" s="51" t="s">
        <v>502</v>
      </c>
    </row>
    <row r="19" spans="2:8" ht="30" customHeight="1" x14ac:dyDescent="0.25">
      <c r="B19" s="266" t="s">
        <v>506</v>
      </c>
      <c r="C19" s="266"/>
      <c r="D19" s="51">
        <v>0</v>
      </c>
      <c r="E19" s="52" t="s">
        <v>499</v>
      </c>
      <c r="F19" s="51" t="s">
        <v>500</v>
      </c>
      <c r="G19" s="51" t="s">
        <v>501</v>
      </c>
      <c r="H19" s="51" t="s">
        <v>502</v>
      </c>
    </row>
    <row r="20" spans="2:8" ht="30" customHeight="1" x14ac:dyDescent="0.25">
      <c r="B20" s="266" t="s">
        <v>507</v>
      </c>
      <c r="C20" s="266"/>
      <c r="D20" s="51">
        <v>0</v>
      </c>
      <c r="E20" s="52" t="s">
        <v>499</v>
      </c>
      <c r="F20" s="51" t="s">
        <v>500</v>
      </c>
      <c r="G20" s="51" t="s">
        <v>501</v>
      </c>
      <c r="H20" s="51" t="s">
        <v>502</v>
      </c>
    </row>
  </sheetData>
  <sheetProtection password="8868" sheet="1" objects="1" scenarios="1" selectLockedCells="1"/>
  <mergeCells count="23">
    <mergeCell ref="B16:C16"/>
    <mergeCell ref="B17:C17"/>
    <mergeCell ref="B18:C18"/>
    <mergeCell ref="B19:C19"/>
    <mergeCell ref="B20:C20"/>
    <mergeCell ref="B15:H15"/>
    <mergeCell ref="C12:D12"/>
    <mergeCell ref="B13:H13"/>
    <mergeCell ref="B7:H7"/>
    <mergeCell ref="E8:F8"/>
    <mergeCell ref="E9:F9"/>
    <mergeCell ref="E10:F10"/>
    <mergeCell ref="E11:F11"/>
    <mergeCell ref="E12:F12"/>
    <mergeCell ref="C11:D11"/>
    <mergeCell ref="C8:D8"/>
    <mergeCell ref="C9:D9"/>
    <mergeCell ref="C10:D10"/>
    <mergeCell ref="B2:B4"/>
    <mergeCell ref="G2:G4"/>
    <mergeCell ref="C2:E2"/>
    <mergeCell ref="C3:E3"/>
    <mergeCell ref="C4:E4"/>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Datos</vt:lpstr>
      <vt:lpstr>Menú</vt:lpstr>
      <vt:lpstr>SGC</vt:lpstr>
      <vt:lpstr>SGA</vt:lpstr>
      <vt:lpstr>SGSST</vt:lpstr>
      <vt:lpstr>SGSI</vt:lpstr>
      <vt:lpstr>Riesgos de Corrupción</vt:lpstr>
      <vt:lpstr>Clasificación del Riesgo</vt:lpstr>
      <vt:lpstr>Calificación del Control</vt:lpstr>
      <vt:lpstr>Biológico</vt:lpstr>
      <vt:lpstr>Biomecánicos</vt:lpstr>
      <vt:lpstr>Condiciones_de_Seguridad</vt:lpstr>
      <vt:lpstr>Fenómenos_Naturales</vt:lpstr>
      <vt:lpstr>Físico</vt:lpstr>
      <vt:lpstr>Psicosocial</vt:lpstr>
      <vt:lpstr>Químico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2015-06-05T14:34:14Z</dcterms:created>
  <dcterms:modified xsi:type="dcterms:W3CDTF">2016-12-07T17:30:18Z</dcterms:modified>
</cp:coreProperties>
</file>